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2\"/>
    </mc:Choice>
  </mc:AlternateContent>
  <bookViews>
    <workbookView xWindow="-120" yWindow="-120" windowWidth="20730" windowHeight="11160"/>
  </bookViews>
  <sheets>
    <sheet name="説明見本" sheetId="4" r:id="rId1"/>
    <sheet name="参加数" sheetId="28" r:id="rId2"/>
    <sheet name="原本" sheetId="26" r:id="rId3"/>
    <sheet name="すみれ" sheetId="6" r:id="rId4"/>
    <sheet name="ばら" sheetId="17" r:id="rId5"/>
    <sheet name="ゆり" sheetId="18" r:id="rId6"/>
    <sheet name="きく" sheetId="19" r:id="rId7"/>
    <sheet name="あやめ" sheetId="20" r:id="rId8"/>
    <sheet name="はぎ" sheetId="21" r:id="rId9"/>
    <sheet name="さつき" sheetId="22" r:id="rId10"/>
    <sheet name="さくら" sheetId="23" r:id="rId11"/>
    <sheet name="もも" sheetId="24" r:id="rId12"/>
    <sheet name="ふじ" sheetId="25" r:id="rId13"/>
    <sheet name="data" sheetId="5" r:id="rId14"/>
  </sheets>
  <definedNames>
    <definedName name="_xlnm.Print_Area" localSheetId="7">あやめ!$B$1:$Q$57</definedName>
    <definedName name="_xlnm.Print_Area" localSheetId="6">きく!$B$1:$Q$57</definedName>
    <definedName name="_xlnm.Print_Area" localSheetId="10">さくら!$B$1:$Q$57</definedName>
    <definedName name="_xlnm.Print_Area" localSheetId="9">さつき!$B$1:$Q$57</definedName>
    <definedName name="_xlnm.Print_Area" localSheetId="3">すみれ!$B$1:$Q$57</definedName>
    <definedName name="_xlnm.Print_Area" localSheetId="8">はぎ!$B$1:$Q$57</definedName>
    <definedName name="_xlnm.Print_Area" localSheetId="4">ばら!$B$1:$Q$57</definedName>
    <definedName name="_xlnm.Print_Area" localSheetId="12">ふじ!$B$1:$Q$57</definedName>
    <definedName name="_xlnm.Print_Area" localSheetId="11">もも!$B$1:$Q$57</definedName>
    <definedName name="_xlnm.Print_Area" localSheetId="5">ゆり!$B$1:$Q$57</definedName>
    <definedName name="_xlnm.Print_Area" localSheetId="2">原本!$A$1:$P$57</definedName>
    <definedName name="_xlnm.Print_Area" localSheetId="0">説明見本!$A$1:$Z$57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1" l="1"/>
  <c r="B5" i="28"/>
  <c r="A58" i="4"/>
  <c r="AC120" i="5"/>
  <c r="Z120" i="5"/>
  <c r="S120" i="5"/>
  <c r="P120" i="5"/>
  <c r="H120" i="5"/>
  <c r="E120" i="5"/>
  <c r="AC119" i="5"/>
  <c r="Z119" i="5"/>
  <c r="S119" i="5"/>
  <c r="P119" i="5"/>
  <c r="H119" i="5"/>
  <c r="E119" i="5"/>
  <c r="AC118" i="5"/>
  <c r="Z118" i="5"/>
  <c r="S118" i="5"/>
  <c r="P118" i="5"/>
  <c r="H118" i="5"/>
  <c r="E118" i="5"/>
  <c r="AC117" i="5"/>
  <c r="Z117" i="5"/>
  <c r="S117" i="5"/>
  <c r="P117" i="5"/>
  <c r="H117" i="5"/>
  <c r="E117" i="5"/>
  <c r="AC116" i="5"/>
  <c r="Z116" i="5"/>
  <c r="S116" i="5"/>
  <c r="P116" i="5"/>
  <c r="H116" i="5"/>
  <c r="E116" i="5"/>
  <c r="AC115" i="5"/>
  <c r="Z115" i="5"/>
  <c r="S115" i="5"/>
  <c r="P115" i="5"/>
  <c r="H115" i="5"/>
  <c r="E115" i="5"/>
  <c r="AC114" i="5"/>
  <c r="Z114" i="5"/>
  <c r="S114" i="5"/>
  <c r="P114" i="5"/>
  <c r="H114" i="5"/>
  <c r="E114" i="5"/>
  <c r="AC113" i="5"/>
  <c r="Z113" i="5"/>
  <c r="S113" i="5"/>
  <c r="P113" i="5"/>
  <c r="H113" i="5"/>
  <c r="E113" i="5"/>
  <c r="AC112" i="5"/>
  <c r="Z112" i="5"/>
  <c r="S112" i="5"/>
  <c r="P112" i="5"/>
  <c r="H112" i="5"/>
  <c r="E112" i="5"/>
  <c r="AC111" i="5"/>
  <c r="Z111" i="5"/>
  <c r="S111" i="5"/>
  <c r="P111" i="5"/>
  <c r="H111" i="5"/>
  <c r="E111" i="5"/>
  <c r="AC110" i="5"/>
  <c r="Z110" i="5"/>
  <c r="S110" i="5"/>
  <c r="P110" i="5"/>
  <c r="H110" i="5"/>
  <c r="E110" i="5"/>
  <c r="AC109" i="5"/>
  <c r="Z109" i="5"/>
  <c r="S109" i="5"/>
  <c r="P109" i="5"/>
  <c r="H109" i="5"/>
  <c r="E109" i="5"/>
  <c r="AC108" i="5"/>
  <c r="Z108" i="5"/>
  <c r="S108" i="5"/>
  <c r="P108" i="5"/>
  <c r="H108" i="5"/>
  <c r="E108" i="5"/>
  <c r="AC107" i="5"/>
  <c r="Z107" i="5"/>
  <c r="S107" i="5"/>
  <c r="P107" i="5"/>
  <c r="H107" i="5"/>
  <c r="E107" i="5"/>
  <c r="AC106" i="5"/>
  <c r="Z106" i="5"/>
  <c r="S106" i="5"/>
  <c r="P106" i="5"/>
  <c r="H106" i="5"/>
  <c r="E106" i="5"/>
  <c r="AC105" i="5"/>
  <c r="Z105" i="5"/>
  <c r="S105" i="5"/>
  <c r="P105" i="5"/>
  <c r="H105" i="5"/>
  <c r="E105" i="5"/>
  <c r="AC104" i="5"/>
  <c r="Z104" i="5"/>
  <c r="S104" i="5"/>
  <c r="P104" i="5"/>
  <c r="H104" i="5"/>
  <c r="E104" i="5"/>
  <c r="AC103" i="5"/>
  <c r="Z103" i="5"/>
  <c r="S103" i="5"/>
  <c r="P103" i="5"/>
  <c r="H103" i="5"/>
  <c r="E103" i="5"/>
  <c r="AC102" i="5"/>
  <c r="Z102" i="5"/>
  <c r="S102" i="5"/>
  <c r="P102" i="5"/>
  <c r="H102" i="5"/>
  <c r="E102" i="5"/>
  <c r="AC101" i="5"/>
  <c r="Z101" i="5"/>
  <c r="S101" i="5"/>
  <c r="P101" i="5"/>
  <c r="H101" i="5"/>
  <c r="E101" i="5"/>
  <c r="AC100" i="5"/>
  <c r="Z100" i="5"/>
  <c r="S100" i="5"/>
  <c r="P100" i="5"/>
  <c r="H100" i="5"/>
  <c r="E100" i="5"/>
  <c r="AC99" i="5"/>
  <c r="Z99" i="5"/>
  <c r="S99" i="5"/>
  <c r="P99" i="5"/>
  <c r="H99" i="5"/>
  <c r="E99" i="5"/>
  <c r="AC98" i="5"/>
  <c r="Z98" i="5"/>
  <c r="S98" i="5"/>
  <c r="P98" i="5"/>
  <c r="H98" i="5"/>
  <c r="E98" i="5"/>
  <c r="AC97" i="5"/>
  <c r="Z97" i="5"/>
  <c r="S97" i="5"/>
  <c r="P97" i="5"/>
  <c r="H97" i="5"/>
  <c r="E97" i="5"/>
  <c r="AC96" i="5"/>
  <c r="Z96" i="5"/>
  <c r="S96" i="5"/>
  <c r="P96" i="5"/>
  <c r="H96" i="5"/>
  <c r="E96" i="5"/>
  <c r="AC95" i="5"/>
  <c r="Z95" i="5"/>
  <c r="S95" i="5"/>
  <c r="P95" i="5"/>
  <c r="H95" i="5"/>
  <c r="E95" i="5"/>
  <c r="AC94" i="5"/>
  <c r="Z94" i="5"/>
  <c r="S94" i="5"/>
  <c r="P94" i="5"/>
  <c r="H94" i="5"/>
  <c r="E94" i="5"/>
  <c r="AC93" i="5"/>
  <c r="Z93" i="5"/>
  <c r="S93" i="5"/>
  <c r="P93" i="5"/>
  <c r="H93" i="5"/>
  <c r="E93" i="5"/>
  <c r="AC92" i="5"/>
  <c r="Z92" i="5"/>
  <c r="S92" i="5"/>
  <c r="P92" i="5"/>
  <c r="H92" i="5"/>
  <c r="E92" i="5"/>
  <c r="AC91" i="5"/>
  <c r="Z91" i="5"/>
  <c r="S91" i="5"/>
  <c r="P91" i="5"/>
  <c r="H91" i="5"/>
  <c r="E91" i="5"/>
  <c r="AC90" i="5"/>
  <c r="Z90" i="5"/>
  <c r="S90" i="5"/>
  <c r="P90" i="5"/>
  <c r="H90" i="5"/>
  <c r="E90" i="5"/>
  <c r="AC89" i="5"/>
  <c r="Z89" i="5"/>
  <c r="S89" i="5"/>
  <c r="P89" i="5"/>
  <c r="H89" i="5"/>
  <c r="E89" i="5"/>
  <c r="AC88" i="5"/>
  <c r="Z88" i="5"/>
  <c r="S88" i="5"/>
  <c r="P88" i="5"/>
  <c r="H88" i="5"/>
  <c r="E88" i="5"/>
  <c r="AC87" i="5"/>
  <c r="Z87" i="5"/>
  <c r="S87" i="5"/>
  <c r="P87" i="5"/>
  <c r="H87" i="5"/>
  <c r="E87" i="5"/>
  <c r="AC86" i="5"/>
  <c r="Z86" i="5"/>
  <c r="S86" i="5"/>
  <c r="P86" i="5"/>
  <c r="H86" i="5"/>
  <c r="E86" i="5"/>
  <c r="AC85" i="5"/>
  <c r="Z85" i="5"/>
  <c r="S85" i="5"/>
  <c r="P85" i="5"/>
  <c r="H85" i="5"/>
  <c r="E85" i="5"/>
  <c r="AC84" i="5"/>
  <c r="Z84" i="5"/>
  <c r="S84" i="5"/>
  <c r="P84" i="5"/>
  <c r="H84" i="5"/>
  <c r="E84" i="5"/>
  <c r="AC83" i="5"/>
  <c r="Z83" i="5"/>
  <c r="S83" i="5"/>
  <c r="P83" i="5"/>
  <c r="H83" i="5"/>
  <c r="E83" i="5"/>
  <c r="AC82" i="5"/>
  <c r="Z82" i="5"/>
  <c r="S82" i="5"/>
  <c r="P82" i="5"/>
  <c r="H82" i="5"/>
  <c r="E82" i="5"/>
  <c r="AC81" i="5"/>
  <c r="Z81" i="5"/>
  <c r="S81" i="5"/>
  <c r="P81" i="5"/>
  <c r="H81" i="5"/>
  <c r="E81" i="5"/>
  <c r="AC80" i="5"/>
  <c r="Z80" i="5"/>
  <c r="S80" i="5"/>
  <c r="P80" i="5"/>
  <c r="H80" i="5"/>
  <c r="E80" i="5"/>
  <c r="AC79" i="5"/>
  <c r="Z79" i="5"/>
  <c r="S79" i="5"/>
  <c r="P79" i="5"/>
  <c r="H79" i="5"/>
  <c r="E79" i="5"/>
  <c r="AC78" i="5"/>
  <c r="Z78" i="5"/>
  <c r="S78" i="5"/>
  <c r="P78" i="5"/>
  <c r="H78" i="5"/>
  <c r="E78" i="5"/>
  <c r="AC77" i="5"/>
  <c r="Z77" i="5"/>
  <c r="S77" i="5"/>
  <c r="P77" i="5"/>
  <c r="H77" i="5"/>
  <c r="E77" i="5"/>
  <c r="AC76" i="5"/>
  <c r="Z76" i="5"/>
  <c r="S76" i="5"/>
  <c r="P76" i="5"/>
  <c r="H76" i="5"/>
  <c r="E76" i="5"/>
  <c r="AC75" i="5"/>
  <c r="Z75" i="5"/>
  <c r="S75" i="5"/>
  <c r="P75" i="5"/>
  <c r="H75" i="5"/>
  <c r="E75" i="5"/>
  <c r="AC74" i="5"/>
  <c r="Z74" i="5"/>
  <c r="S74" i="5"/>
  <c r="P74" i="5"/>
  <c r="H74" i="5"/>
  <c r="E74" i="5"/>
  <c r="AC73" i="5"/>
  <c r="Z73" i="5"/>
  <c r="S73" i="5"/>
  <c r="P73" i="5"/>
  <c r="H73" i="5"/>
  <c r="E73" i="5"/>
  <c r="AC72" i="5"/>
  <c r="Z72" i="5"/>
  <c r="S72" i="5"/>
  <c r="P72" i="5"/>
  <c r="H72" i="5"/>
  <c r="E72" i="5"/>
  <c r="AC71" i="5"/>
  <c r="Z71" i="5"/>
  <c r="S71" i="5"/>
  <c r="P71" i="5"/>
  <c r="H71" i="5"/>
  <c r="E71" i="5"/>
  <c r="AC70" i="5"/>
  <c r="Z70" i="5"/>
  <c r="S70" i="5"/>
  <c r="P70" i="5"/>
  <c r="H70" i="5"/>
  <c r="E70" i="5"/>
  <c r="AC69" i="5"/>
  <c r="Z69" i="5"/>
  <c r="S69" i="5"/>
  <c r="P69" i="5"/>
  <c r="H69" i="5"/>
  <c r="E69" i="5"/>
  <c r="AC68" i="5"/>
  <c r="Z68" i="5"/>
  <c r="S68" i="5"/>
  <c r="P68" i="5"/>
  <c r="H68" i="5"/>
  <c r="E68" i="5"/>
  <c r="AC67" i="5"/>
  <c r="Z67" i="5"/>
  <c r="S67" i="5"/>
  <c r="P67" i="5"/>
  <c r="H67" i="5"/>
  <c r="E67" i="5"/>
  <c r="AC66" i="5"/>
  <c r="Z66" i="5"/>
  <c r="S66" i="5"/>
  <c r="P66" i="5"/>
  <c r="H66" i="5"/>
  <c r="E66" i="5"/>
  <c r="AC65" i="5"/>
  <c r="Z65" i="5"/>
  <c r="S65" i="5"/>
  <c r="P65" i="5"/>
  <c r="H65" i="5"/>
  <c r="E65" i="5"/>
  <c r="AC64" i="5"/>
  <c r="Z64" i="5"/>
  <c r="S64" i="5"/>
  <c r="P64" i="5"/>
  <c r="H64" i="5"/>
  <c r="E64" i="5"/>
  <c r="AC63" i="5"/>
  <c r="Z63" i="5"/>
  <c r="S63" i="5"/>
  <c r="P63" i="5"/>
  <c r="H63" i="5"/>
  <c r="E63" i="5"/>
  <c r="AC62" i="5"/>
  <c r="Z62" i="5"/>
  <c r="S62" i="5"/>
  <c r="P62" i="5"/>
  <c r="H62" i="5"/>
  <c r="E62" i="5"/>
  <c r="AC61" i="5"/>
  <c r="Z61" i="5"/>
  <c r="S61" i="5"/>
  <c r="P61" i="5"/>
  <c r="H61" i="5"/>
  <c r="E61" i="5"/>
  <c r="AC60" i="5"/>
  <c r="Z60" i="5"/>
  <c r="S60" i="5"/>
  <c r="P60" i="5"/>
  <c r="H60" i="5"/>
  <c r="E60" i="5"/>
  <c r="AC59" i="5"/>
  <c r="Z59" i="5"/>
  <c r="S59" i="5"/>
  <c r="P59" i="5"/>
  <c r="H59" i="5"/>
  <c r="E59" i="5"/>
  <c r="AC58" i="5"/>
  <c r="Z58" i="5"/>
  <c r="S58" i="5"/>
  <c r="P58" i="5"/>
  <c r="H58" i="5"/>
  <c r="E58" i="5"/>
  <c r="AC57" i="5"/>
  <c r="Z57" i="5"/>
  <c r="S57" i="5"/>
  <c r="P57" i="5"/>
  <c r="H57" i="5"/>
  <c r="E57" i="5"/>
  <c r="AC56" i="5"/>
  <c r="Z56" i="5"/>
  <c r="S56" i="5"/>
  <c r="P56" i="5"/>
  <c r="H56" i="5"/>
  <c r="E56" i="5"/>
  <c r="AC55" i="5"/>
  <c r="Z55" i="5"/>
  <c r="S55" i="5"/>
  <c r="P55" i="5"/>
  <c r="H55" i="5"/>
  <c r="E55" i="5"/>
  <c r="AC54" i="5"/>
  <c r="Z54" i="5"/>
  <c r="S54" i="5"/>
  <c r="P54" i="5"/>
  <c r="H54" i="5"/>
  <c r="E54" i="5"/>
  <c r="AC53" i="5"/>
  <c r="Z53" i="5"/>
  <c r="S53" i="5"/>
  <c r="P53" i="5"/>
  <c r="H53" i="5"/>
  <c r="E53" i="5"/>
  <c r="AC52" i="5"/>
  <c r="Z52" i="5"/>
  <c r="S52" i="5"/>
  <c r="P52" i="5"/>
  <c r="H52" i="5"/>
  <c r="E52" i="5"/>
  <c r="AC51" i="5"/>
  <c r="Z51" i="5"/>
  <c r="S51" i="5"/>
  <c r="P51" i="5"/>
  <c r="H51" i="5"/>
  <c r="E51" i="5"/>
  <c r="AC50" i="5"/>
  <c r="Z50" i="5"/>
  <c r="S50" i="5"/>
  <c r="P50" i="5"/>
  <c r="H50" i="5"/>
  <c r="E50" i="5"/>
  <c r="AC49" i="5"/>
  <c r="Z49" i="5"/>
  <c r="S49" i="5"/>
  <c r="P49" i="5"/>
  <c r="H49" i="5"/>
  <c r="E49" i="5"/>
  <c r="AC48" i="5"/>
  <c r="Z48" i="5"/>
  <c r="S48" i="5"/>
  <c r="P48" i="5"/>
  <c r="H48" i="5"/>
  <c r="E48" i="5"/>
  <c r="AC47" i="5"/>
  <c r="Z47" i="5"/>
  <c r="S47" i="5"/>
  <c r="P47" i="5"/>
  <c r="H47" i="5"/>
  <c r="E47" i="5"/>
  <c r="AC46" i="5"/>
  <c r="Z46" i="5"/>
  <c r="S46" i="5"/>
  <c r="P46" i="5"/>
  <c r="H46" i="5"/>
  <c r="E46" i="5"/>
  <c r="AC45" i="5"/>
  <c r="Z45" i="5"/>
  <c r="S45" i="5"/>
  <c r="P45" i="5"/>
  <c r="H45" i="5"/>
  <c r="E45" i="5"/>
  <c r="AC44" i="5"/>
  <c r="Z44" i="5"/>
  <c r="S44" i="5"/>
  <c r="P44" i="5"/>
  <c r="H44" i="5"/>
  <c r="E44" i="5"/>
  <c r="AC43" i="5"/>
  <c r="Z43" i="5"/>
  <c r="S43" i="5"/>
  <c r="P43" i="5"/>
  <c r="H43" i="5"/>
  <c r="E43" i="5"/>
  <c r="AC42" i="5"/>
  <c r="Z42" i="5"/>
  <c r="S42" i="5"/>
  <c r="P42" i="5"/>
  <c r="H42" i="5"/>
  <c r="E42" i="5"/>
  <c r="AC41" i="5"/>
  <c r="Z41" i="5"/>
  <c r="S41" i="5"/>
  <c r="P41" i="5"/>
  <c r="H41" i="5"/>
  <c r="E41" i="5"/>
  <c r="AC40" i="5"/>
  <c r="Z40" i="5"/>
  <c r="S40" i="5"/>
  <c r="P40" i="5"/>
  <c r="H40" i="5"/>
  <c r="E40" i="5"/>
  <c r="AC39" i="5"/>
  <c r="Z39" i="5"/>
  <c r="S39" i="5"/>
  <c r="P39" i="5"/>
  <c r="H39" i="5"/>
  <c r="E39" i="5"/>
  <c r="AC38" i="5"/>
  <c r="Z38" i="5"/>
  <c r="S38" i="5"/>
  <c r="P38" i="5"/>
  <c r="H38" i="5"/>
  <c r="E38" i="5"/>
  <c r="AC37" i="5"/>
  <c r="Z37" i="5"/>
  <c r="S37" i="5"/>
  <c r="P37" i="5"/>
  <c r="H37" i="5"/>
  <c r="E37" i="5"/>
  <c r="AC36" i="5"/>
  <c r="Z36" i="5"/>
  <c r="S36" i="5"/>
  <c r="P36" i="5"/>
  <c r="H36" i="5"/>
  <c r="E36" i="5"/>
  <c r="AC35" i="5"/>
  <c r="Z35" i="5"/>
  <c r="S35" i="5"/>
  <c r="P35" i="5"/>
  <c r="H35" i="5"/>
  <c r="E35" i="5"/>
  <c r="AC34" i="5"/>
  <c r="Z34" i="5"/>
  <c r="S34" i="5"/>
  <c r="P34" i="5"/>
  <c r="H34" i="5"/>
  <c r="E34" i="5"/>
  <c r="AC33" i="5"/>
  <c r="Z33" i="5"/>
  <c r="S33" i="5"/>
  <c r="P33" i="5"/>
  <c r="H33" i="5"/>
  <c r="E33" i="5"/>
  <c r="AC32" i="5"/>
  <c r="Z32" i="5"/>
  <c r="S32" i="5"/>
  <c r="P32" i="5"/>
  <c r="H32" i="5"/>
  <c r="E32" i="5"/>
  <c r="AC31" i="5"/>
  <c r="Z31" i="5"/>
  <c r="S31" i="5"/>
  <c r="P31" i="5"/>
  <c r="H31" i="5"/>
  <c r="E31" i="5"/>
  <c r="AC30" i="5"/>
  <c r="Z30" i="5"/>
  <c r="S30" i="5"/>
  <c r="P30" i="5"/>
  <c r="H30" i="5"/>
  <c r="E30" i="5"/>
  <c r="AC29" i="5"/>
  <c r="Z29" i="5"/>
  <c r="S29" i="5"/>
  <c r="P29" i="5"/>
  <c r="H29" i="5"/>
  <c r="E29" i="5"/>
  <c r="AC28" i="5"/>
  <c r="Z28" i="5"/>
  <c r="S28" i="5"/>
  <c r="P28" i="5"/>
  <c r="H28" i="5"/>
  <c r="E28" i="5"/>
  <c r="AC27" i="5"/>
  <c r="Z27" i="5"/>
  <c r="S27" i="5"/>
  <c r="P27" i="5"/>
  <c r="H27" i="5"/>
  <c r="E27" i="5"/>
  <c r="AC26" i="5"/>
  <c r="Z26" i="5"/>
  <c r="S26" i="5"/>
  <c r="P26" i="5"/>
  <c r="H26" i="5"/>
  <c r="E26" i="5"/>
  <c r="AC25" i="5"/>
  <c r="Z25" i="5"/>
  <c r="S25" i="5"/>
  <c r="P25" i="5"/>
  <c r="H25" i="5"/>
  <c r="E25" i="5"/>
  <c r="AC24" i="5"/>
  <c r="Z24" i="5"/>
  <c r="S24" i="5"/>
  <c r="P24" i="5"/>
  <c r="H24" i="5"/>
  <c r="E24" i="5"/>
  <c r="AC23" i="5"/>
  <c r="Z23" i="5"/>
  <c r="S23" i="5"/>
  <c r="P23" i="5"/>
  <c r="H23" i="5"/>
  <c r="E23" i="5"/>
  <c r="AC22" i="5"/>
  <c r="Z22" i="5"/>
  <c r="S22" i="5"/>
  <c r="P22" i="5"/>
  <c r="H22" i="5"/>
  <c r="E22" i="5"/>
  <c r="AC21" i="5"/>
  <c r="Z21" i="5"/>
  <c r="S21" i="5"/>
  <c r="P21" i="5"/>
  <c r="H21" i="5"/>
  <c r="E21" i="5"/>
  <c r="AC20" i="5"/>
  <c r="Z20" i="5"/>
  <c r="S20" i="5"/>
  <c r="P20" i="5"/>
  <c r="H20" i="5"/>
  <c r="E20" i="5"/>
  <c r="AC19" i="5"/>
  <c r="Z19" i="5"/>
  <c r="S19" i="5"/>
  <c r="P19" i="5"/>
  <c r="H19" i="5"/>
  <c r="E19" i="5"/>
  <c r="AC18" i="5"/>
  <c r="Z18" i="5"/>
  <c r="S18" i="5"/>
  <c r="P18" i="5"/>
  <c r="H18" i="5"/>
  <c r="E18" i="5"/>
  <c r="AC17" i="5"/>
  <c r="Z17" i="5"/>
  <c r="S17" i="5"/>
  <c r="P17" i="5"/>
  <c r="H17" i="5"/>
  <c r="E17" i="5"/>
  <c r="AC16" i="5"/>
  <c r="Z16" i="5"/>
  <c r="S16" i="5"/>
  <c r="P16" i="5"/>
  <c r="H16" i="5"/>
  <c r="E16" i="5"/>
  <c r="AC15" i="5"/>
  <c r="Z15" i="5"/>
  <c r="S15" i="5"/>
  <c r="P15" i="5"/>
  <c r="H15" i="5"/>
  <c r="E15" i="5"/>
  <c r="AC14" i="5"/>
  <c r="Z14" i="5"/>
  <c r="S14" i="5"/>
  <c r="P14" i="5"/>
  <c r="H14" i="5"/>
  <c r="E14" i="5"/>
  <c r="AC13" i="5"/>
  <c r="Z13" i="5"/>
  <c r="S13" i="5"/>
  <c r="P13" i="5"/>
  <c r="H13" i="5"/>
  <c r="E13" i="5"/>
  <c r="AC12" i="5"/>
  <c r="Z12" i="5"/>
  <c r="S12" i="5"/>
  <c r="P12" i="5"/>
  <c r="H12" i="5"/>
  <c r="E12" i="5"/>
  <c r="AC11" i="5"/>
  <c r="Z11" i="5"/>
  <c r="S11" i="5"/>
  <c r="P11" i="5"/>
  <c r="H11" i="5"/>
  <c r="E11" i="5"/>
  <c r="AC10" i="5"/>
  <c r="Z10" i="5"/>
  <c r="S10" i="5"/>
  <c r="P10" i="5"/>
  <c r="H10" i="5"/>
  <c r="E10" i="5"/>
  <c r="AC9" i="5"/>
  <c r="Z9" i="5"/>
  <c r="S9" i="5"/>
  <c r="P9" i="5"/>
  <c r="H9" i="5"/>
  <c r="E9" i="5"/>
  <c r="AC8" i="5"/>
  <c r="Z8" i="5"/>
  <c r="S8" i="5"/>
  <c r="P8" i="5"/>
  <c r="H8" i="5"/>
  <c r="E8" i="5"/>
  <c r="AC7" i="5"/>
  <c r="Z7" i="5"/>
  <c r="S7" i="5"/>
  <c r="P7" i="5"/>
  <c r="H7" i="5"/>
  <c r="E7" i="5"/>
  <c r="AC6" i="5"/>
  <c r="Z6" i="5"/>
  <c r="S6" i="5"/>
  <c r="P6" i="5"/>
  <c r="H6" i="5"/>
  <c r="E6" i="5"/>
  <c r="AC5" i="5"/>
  <c r="Z5" i="5"/>
  <c r="S5" i="5"/>
  <c r="P5" i="5"/>
  <c r="H5" i="5"/>
  <c r="E5" i="5"/>
  <c r="AC4" i="5"/>
  <c r="Z4" i="5"/>
  <c r="S4" i="5"/>
  <c r="P4" i="5"/>
  <c r="H4" i="5"/>
  <c r="E4" i="5"/>
  <c r="AC3" i="5"/>
  <c r="Z3" i="5"/>
  <c r="S3" i="5"/>
  <c r="P3" i="5"/>
  <c r="H3" i="5"/>
  <c r="E3" i="5"/>
  <c r="AC2" i="5"/>
  <c r="Z2" i="5"/>
  <c r="S2" i="5"/>
  <c r="P2" i="5"/>
  <c r="H2" i="5"/>
  <c r="E2" i="5"/>
  <c r="AC1" i="5"/>
  <c r="Z1" i="5"/>
  <c r="S1" i="5"/>
  <c r="P1" i="5"/>
  <c r="H1" i="5"/>
  <c r="E1" i="5"/>
  <c r="AB120" i="5"/>
  <c r="Y120" i="5"/>
  <c r="R120" i="5"/>
  <c r="O120" i="5"/>
  <c r="G120" i="5"/>
  <c r="D120" i="5"/>
  <c r="AB119" i="5"/>
  <c r="Y119" i="5"/>
  <c r="R119" i="5"/>
  <c r="O119" i="5"/>
  <c r="G119" i="5"/>
  <c r="D119" i="5"/>
  <c r="AB118" i="5"/>
  <c r="Y118" i="5"/>
  <c r="R118" i="5"/>
  <c r="O118" i="5"/>
  <c r="G118" i="5"/>
  <c r="D118" i="5"/>
  <c r="AB117" i="5"/>
  <c r="Y117" i="5"/>
  <c r="R117" i="5"/>
  <c r="O117" i="5"/>
  <c r="G117" i="5"/>
  <c r="D117" i="5"/>
  <c r="AB116" i="5"/>
  <c r="Y116" i="5"/>
  <c r="R116" i="5"/>
  <c r="O116" i="5"/>
  <c r="G116" i="5"/>
  <c r="D116" i="5"/>
  <c r="AB115" i="5"/>
  <c r="Y115" i="5"/>
  <c r="R115" i="5"/>
  <c r="O115" i="5"/>
  <c r="G115" i="5"/>
  <c r="D115" i="5"/>
  <c r="AB114" i="5"/>
  <c r="Y114" i="5"/>
  <c r="R114" i="5"/>
  <c r="O114" i="5"/>
  <c r="G114" i="5"/>
  <c r="D114" i="5"/>
  <c r="AB113" i="5"/>
  <c r="Y113" i="5"/>
  <c r="R113" i="5"/>
  <c r="O113" i="5"/>
  <c r="G113" i="5"/>
  <c r="D113" i="5"/>
  <c r="AB112" i="5"/>
  <c r="Y112" i="5"/>
  <c r="R112" i="5"/>
  <c r="O112" i="5"/>
  <c r="G112" i="5"/>
  <c r="D112" i="5"/>
  <c r="AB111" i="5"/>
  <c r="Y111" i="5"/>
  <c r="R111" i="5"/>
  <c r="O111" i="5"/>
  <c r="G111" i="5"/>
  <c r="D111" i="5"/>
  <c r="AB110" i="5"/>
  <c r="Y110" i="5"/>
  <c r="R110" i="5"/>
  <c r="O110" i="5"/>
  <c r="G110" i="5"/>
  <c r="D110" i="5"/>
  <c r="AB109" i="5"/>
  <c r="Y109" i="5"/>
  <c r="R109" i="5"/>
  <c r="O109" i="5"/>
  <c r="G109" i="5"/>
  <c r="D109" i="5"/>
  <c r="AB108" i="5"/>
  <c r="Y108" i="5"/>
  <c r="R108" i="5"/>
  <c r="O108" i="5"/>
  <c r="G108" i="5"/>
  <c r="D108" i="5"/>
  <c r="AB107" i="5"/>
  <c r="Y107" i="5"/>
  <c r="R107" i="5"/>
  <c r="O107" i="5"/>
  <c r="G107" i="5"/>
  <c r="D107" i="5"/>
  <c r="AB106" i="5"/>
  <c r="Y106" i="5"/>
  <c r="R106" i="5"/>
  <c r="O106" i="5"/>
  <c r="G106" i="5"/>
  <c r="D106" i="5"/>
  <c r="AB105" i="5"/>
  <c r="Y105" i="5"/>
  <c r="R105" i="5"/>
  <c r="O105" i="5"/>
  <c r="G105" i="5"/>
  <c r="D105" i="5"/>
  <c r="AB104" i="5"/>
  <c r="Y104" i="5"/>
  <c r="R104" i="5"/>
  <c r="O104" i="5"/>
  <c r="G104" i="5"/>
  <c r="D104" i="5"/>
  <c r="AB103" i="5"/>
  <c r="Y103" i="5"/>
  <c r="R103" i="5"/>
  <c r="O103" i="5"/>
  <c r="G103" i="5"/>
  <c r="D103" i="5"/>
  <c r="AB102" i="5"/>
  <c r="Y102" i="5"/>
  <c r="R102" i="5"/>
  <c r="O102" i="5"/>
  <c r="G102" i="5"/>
  <c r="D102" i="5"/>
  <c r="AB101" i="5"/>
  <c r="Y101" i="5"/>
  <c r="R101" i="5"/>
  <c r="O101" i="5"/>
  <c r="G101" i="5"/>
  <c r="D101" i="5"/>
  <c r="AB100" i="5"/>
  <c r="Y100" i="5"/>
  <c r="R100" i="5"/>
  <c r="O100" i="5"/>
  <c r="G100" i="5"/>
  <c r="D100" i="5"/>
  <c r="AB99" i="5"/>
  <c r="Y99" i="5"/>
  <c r="R99" i="5"/>
  <c r="O99" i="5"/>
  <c r="G99" i="5"/>
  <c r="D99" i="5"/>
  <c r="AB98" i="5"/>
  <c r="Y98" i="5"/>
  <c r="R98" i="5"/>
  <c r="O98" i="5"/>
  <c r="G98" i="5"/>
  <c r="D98" i="5"/>
  <c r="AB97" i="5"/>
  <c r="Y97" i="5"/>
  <c r="R97" i="5"/>
  <c r="O97" i="5"/>
  <c r="G97" i="5"/>
  <c r="D97" i="5"/>
  <c r="AB96" i="5"/>
  <c r="Y96" i="5"/>
  <c r="R96" i="5"/>
  <c r="O96" i="5"/>
  <c r="G96" i="5"/>
  <c r="D96" i="5"/>
  <c r="AB95" i="5"/>
  <c r="Y95" i="5"/>
  <c r="R95" i="5"/>
  <c r="O95" i="5"/>
  <c r="G95" i="5"/>
  <c r="D95" i="5"/>
  <c r="AB94" i="5"/>
  <c r="Y94" i="5"/>
  <c r="R94" i="5"/>
  <c r="O94" i="5"/>
  <c r="G94" i="5"/>
  <c r="D94" i="5"/>
  <c r="AB93" i="5"/>
  <c r="Y93" i="5"/>
  <c r="R93" i="5"/>
  <c r="O93" i="5"/>
  <c r="G93" i="5"/>
  <c r="D93" i="5"/>
  <c r="AB92" i="5"/>
  <c r="Y92" i="5"/>
  <c r="R92" i="5"/>
  <c r="O92" i="5"/>
  <c r="G92" i="5"/>
  <c r="D92" i="5"/>
  <c r="AB91" i="5"/>
  <c r="Y91" i="5"/>
  <c r="R91" i="5"/>
  <c r="O91" i="5"/>
  <c r="G91" i="5"/>
  <c r="D91" i="5"/>
  <c r="AB90" i="5"/>
  <c r="Y90" i="5"/>
  <c r="R90" i="5"/>
  <c r="O90" i="5"/>
  <c r="G90" i="5"/>
  <c r="D90" i="5"/>
  <c r="AB89" i="5"/>
  <c r="Y89" i="5"/>
  <c r="R89" i="5"/>
  <c r="O89" i="5"/>
  <c r="G89" i="5"/>
  <c r="D89" i="5"/>
  <c r="AB88" i="5"/>
  <c r="Y88" i="5"/>
  <c r="R88" i="5"/>
  <c r="O88" i="5"/>
  <c r="G88" i="5"/>
  <c r="D88" i="5"/>
  <c r="AB87" i="5"/>
  <c r="Y87" i="5"/>
  <c r="R87" i="5"/>
  <c r="O87" i="5"/>
  <c r="G87" i="5"/>
  <c r="D87" i="5"/>
  <c r="AB86" i="5"/>
  <c r="Y86" i="5"/>
  <c r="R86" i="5"/>
  <c r="O86" i="5"/>
  <c r="G86" i="5"/>
  <c r="D86" i="5"/>
  <c r="AB85" i="5"/>
  <c r="Y85" i="5"/>
  <c r="R85" i="5"/>
  <c r="O85" i="5"/>
  <c r="G85" i="5"/>
  <c r="D85" i="5"/>
  <c r="AB84" i="5"/>
  <c r="Y84" i="5"/>
  <c r="R84" i="5"/>
  <c r="O84" i="5"/>
  <c r="G84" i="5"/>
  <c r="D84" i="5"/>
  <c r="AB83" i="5"/>
  <c r="Y83" i="5"/>
  <c r="R83" i="5"/>
  <c r="O83" i="5"/>
  <c r="G83" i="5"/>
  <c r="D83" i="5"/>
  <c r="AB82" i="5"/>
  <c r="Y82" i="5"/>
  <c r="R82" i="5"/>
  <c r="O82" i="5"/>
  <c r="G82" i="5"/>
  <c r="D82" i="5"/>
  <c r="AB81" i="5"/>
  <c r="Y81" i="5"/>
  <c r="R81" i="5"/>
  <c r="O81" i="5"/>
  <c r="G81" i="5"/>
  <c r="D81" i="5"/>
  <c r="AB80" i="5"/>
  <c r="Y80" i="5"/>
  <c r="R80" i="5"/>
  <c r="O80" i="5"/>
  <c r="G80" i="5"/>
  <c r="D80" i="5"/>
  <c r="AB79" i="5"/>
  <c r="Y79" i="5"/>
  <c r="R79" i="5"/>
  <c r="O79" i="5"/>
  <c r="G79" i="5"/>
  <c r="D79" i="5"/>
  <c r="AB78" i="5"/>
  <c r="Y78" i="5"/>
  <c r="R78" i="5"/>
  <c r="O78" i="5"/>
  <c r="G78" i="5"/>
  <c r="D78" i="5"/>
  <c r="AB77" i="5"/>
  <c r="Y77" i="5"/>
  <c r="R77" i="5"/>
  <c r="O77" i="5"/>
  <c r="G77" i="5"/>
  <c r="D77" i="5"/>
  <c r="AB76" i="5"/>
  <c r="Y76" i="5"/>
  <c r="R76" i="5"/>
  <c r="O76" i="5"/>
  <c r="G76" i="5"/>
  <c r="D76" i="5"/>
  <c r="AB75" i="5"/>
  <c r="Y75" i="5"/>
  <c r="R75" i="5"/>
  <c r="O75" i="5"/>
  <c r="G75" i="5"/>
  <c r="D75" i="5"/>
  <c r="AB74" i="5"/>
  <c r="Y74" i="5"/>
  <c r="R74" i="5"/>
  <c r="O74" i="5"/>
  <c r="G74" i="5"/>
  <c r="D74" i="5"/>
  <c r="AB73" i="5"/>
  <c r="Y73" i="5"/>
  <c r="R73" i="5"/>
  <c r="O73" i="5"/>
  <c r="G73" i="5"/>
  <c r="D73" i="5"/>
  <c r="AB72" i="5"/>
  <c r="Y72" i="5"/>
  <c r="R72" i="5"/>
  <c r="O72" i="5"/>
  <c r="G72" i="5"/>
  <c r="D72" i="5"/>
  <c r="AB71" i="5"/>
  <c r="Y71" i="5"/>
  <c r="R71" i="5"/>
  <c r="O71" i="5"/>
  <c r="G71" i="5"/>
  <c r="D71" i="5"/>
  <c r="AB70" i="5"/>
  <c r="Y70" i="5"/>
  <c r="R70" i="5"/>
  <c r="O70" i="5"/>
  <c r="G70" i="5"/>
  <c r="D70" i="5"/>
  <c r="AB69" i="5"/>
  <c r="Y69" i="5"/>
  <c r="R69" i="5"/>
  <c r="O69" i="5"/>
  <c r="G69" i="5"/>
  <c r="D69" i="5"/>
  <c r="AB68" i="5"/>
  <c r="Y68" i="5"/>
  <c r="R68" i="5"/>
  <c r="O68" i="5"/>
  <c r="G68" i="5"/>
  <c r="D68" i="5"/>
  <c r="AB67" i="5"/>
  <c r="Y67" i="5"/>
  <c r="R67" i="5"/>
  <c r="O67" i="5"/>
  <c r="G67" i="5"/>
  <c r="D67" i="5"/>
  <c r="AB66" i="5"/>
  <c r="Y66" i="5"/>
  <c r="R66" i="5"/>
  <c r="O66" i="5"/>
  <c r="G66" i="5"/>
  <c r="D66" i="5"/>
  <c r="AB65" i="5"/>
  <c r="Y65" i="5"/>
  <c r="R65" i="5"/>
  <c r="O65" i="5"/>
  <c r="G65" i="5"/>
  <c r="D65" i="5"/>
  <c r="AB64" i="5"/>
  <c r="Y64" i="5"/>
  <c r="R64" i="5"/>
  <c r="O64" i="5"/>
  <c r="G64" i="5"/>
  <c r="D64" i="5"/>
  <c r="AB63" i="5"/>
  <c r="Y63" i="5"/>
  <c r="R63" i="5"/>
  <c r="O63" i="5"/>
  <c r="G63" i="5"/>
  <c r="D63" i="5"/>
  <c r="AB62" i="5"/>
  <c r="Y62" i="5"/>
  <c r="R62" i="5"/>
  <c r="O62" i="5"/>
  <c r="G62" i="5"/>
  <c r="D62" i="5"/>
  <c r="AB61" i="5"/>
  <c r="Y61" i="5"/>
  <c r="R61" i="5"/>
  <c r="O61" i="5"/>
  <c r="G61" i="5"/>
  <c r="D61" i="5"/>
  <c r="AB60" i="5"/>
  <c r="Y60" i="5"/>
  <c r="R60" i="5"/>
  <c r="O60" i="5"/>
  <c r="G60" i="5"/>
  <c r="D60" i="5"/>
  <c r="AB59" i="5"/>
  <c r="Y59" i="5"/>
  <c r="R59" i="5"/>
  <c r="O59" i="5"/>
  <c r="G59" i="5"/>
  <c r="D59" i="5"/>
  <c r="AB58" i="5"/>
  <c r="Y58" i="5"/>
  <c r="R58" i="5"/>
  <c r="O58" i="5"/>
  <c r="G58" i="5"/>
  <c r="D58" i="5"/>
  <c r="AB57" i="5"/>
  <c r="Y57" i="5"/>
  <c r="R57" i="5"/>
  <c r="O57" i="5"/>
  <c r="G57" i="5"/>
  <c r="D57" i="5"/>
  <c r="AB56" i="5"/>
  <c r="Y56" i="5"/>
  <c r="R56" i="5"/>
  <c r="O56" i="5"/>
  <c r="G56" i="5"/>
  <c r="D56" i="5"/>
  <c r="AB55" i="5"/>
  <c r="Y55" i="5"/>
  <c r="R55" i="5"/>
  <c r="O55" i="5"/>
  <c r="G55" i="5"/>
  <c r="D55" i="5"/>
  <c r="AB54" i="5"/>
  <c r="Y54" i="5"/>
  <c r="R54" i="5"/>
  <c r="O54" i="5"/>
  <c r="G54" i="5"/>
  <c r="D54" i="5"/>
  <c r="AB53" i="5"/>
  <c r="Y53" i="5"/>
  <c r="R53" i="5"/>
  <c r="O53" i="5"/>
  <c r="G53" i="5"/>
  <c r="D53" i="5"/>
  <c r="AB52" i="5"/>
  <c r="Y52" i="5"/>
  <c r="R52" i="5"/>
  <c r="O52" i="5"/>
  <c r="G52" i="5"/>
  <c r="D52" i="5"/>
  <c r="AB51" i="5"/>
  <c r="Y51" i="5"/>
  <c r="R51" i="5"/>
  <c r="O51" i="5"/>
  <c r="G51" i="5"/>
  <c r="D51" i="5"/>
  <c r="AB50" i="5"/>
  <c r="Y50" i="5"/>
  <c r="R50" i="5"/>
  <c r="O50" i="5"/>
  <c r="G50" i="5"/>
  <c r="D50" i="5"/>
  <c r="AB49" i="5"/>
  <c r="Y49" i="5"/>
  <c r="R49" i="5"/>
  <c r="O49" i="5"/>
  <c r="G49" i="5"/>
  <c r="D49" i="5"/>
  <c r="AB48" i="5"/>
  <c r="Y48" i="5"/>
  <c r="R48" i="5"/>
  <c r="O48" i="5"/>
  <c r="G48" i="5"/>
  <c r="D48" i="5"/>
  <c r="AB47" i="5"/>
  <c r="Y47" i="5"/>
  <c r="R47" i="5"/>
  <c r="O47" i="5"/>
  <c r="G47" i="5"/>
  <c r="D47" i="5"/>
  <c r="AB46" i="5"/>
  <c r="Y46" i="5"/>
  <c r="R46" i="5"/>
  <c r="O46" i="5"/>
  <c r="G46" i="5"/>
  <c r="D46" i="5"/>
  <c r="AB45" i="5"/>
  <c r="Y45" i="5"/>
  <c r="R45" i="5"/>
  <c r="O45" i="5"/>
  <c r="G45" i="5"/>
  <c r="D45" i="5"/>
  <c r="AB44" i="5"/>
  <c r="Y44" i="5"/>
  <c r="R44" i="5"/>
  <c r="O44" i="5"/>
  <c r="G44" i="5"/>
  <c r="D44" i="5"/>
  <c r="AB43" i="5"/>
  <c r="Y43" i="5"/>
  <c r="R43" i="5"/>
  <c r="O43" i="5"/>
  <c r="G43" i="5"/>
  <c r="D43" i="5"/>
  <c r="AB42" i="5"/>
  <c r="Y42" i="5"/>
  <c r="R42" i="5"/>
  <c r="O42" i="5"/>
  <c r="G42" i="5"/>
  <c r="D42" i="5"/>
  <c r="AB41" i="5"/>
  <c r="Y41" i="5"/>
  <c r="R41" i="5"/>
  <c r="O41" i="5"/>
  <c r="G41" i="5"/>
  <c r="D41" i="5"/>
  <c r="AB40" i="5"/>
  <c r="Y40" i="5"/>
  <c r="R40" i="5"/>
  <c r="O40" i="5"/>
  <c r="G40" i="5"/>
  <c r="D40" i="5"/>
  <c r="AB39" i="5"/>
  <c r="Y39" i="5"/>
  <c r="R39" i="5"/>
  <c r="O39" i="5"/>
  <c r="G39" i="5"/>
  <c r="D39" i="5"/>
  <c r="AB38" i="5"/>
  <c r="Y38" i="5"/>
  <c r="R38" i="5"/>
  <c r="O38" i="5"/>
  <c r="G38" i="5"/>
  <c r="D38" i="5"/>
  <c r="AB37" i="5"/>
  <c r="Y37" i="5"/>
  <c r="R37" i="5"/>
  <c r="O37" i="5"/>
  <c r="G37" i="5"/>
  <c r="D37" i="5"/>
  <c r="AB36" i="5"/>
  <c r="Y36" i="5"/>
  <c r="R36" i="5"/>
  <c r="O36" i="5"/>
  <c r="G36" i="5"/>
  <c r="D36" i="5"/>
  <c r="AB35" i="5"/>
  <c r="Y35" i="5"/>
  <c r="R35" i="5"/>
  <c r="O35" i="5"/>
  <c r="G35" i="5"/>
  <c r="D35" i="5"/>
  <c r="AB34" i="5"/>
  <c r="Y34" i="5"/>
  <c r="R34" i="5"/>
  <c r="O34" i="5"/>
  <c r="G34" i="5"/>
  <c r="D34" i="5"/>
  <c r="AB33" i="5"/>
  <c r="Y33" i="5"/>
  <c r="R33" i="5"/>
  <c r="O33" i="5"/>
  <c r="G33" i="5"/>
  <c r="D33" i="5"/>
  <c r="AB32" i="5"/>
  <c r="Y32" i="5"/>
  <c r="R32" i="5"/>
  <c r="O32" i="5"/>
  <c r="G32" i="5"/>
  <c r="D32" i="5"/>
  <c r="AB31" i="5"/>
  <c r="Y31" i="5"/>
  <c r="R31" i="5"/>
  <c r="O31" i="5"/>
  <c r="G31" i="5"/>
  <c r="D31" i="5"/>
  <c r="AB30" i="5"/>
  <c r="Y30" i="5"/>
  <c r="R30" i="5"/>
  <c r="O30" i="5"/>
  <c r="G30" i="5"/>
  <c r="D30" i="5"/>
  <c r="AB29" i="5"/>
  <c r="Y29" i="5"/>
  <c r="R29" i="5"/>
  <c r="O29" i="5"/>
  <c r="G29" i="5"/>
  <c r="D29" i="5"/>
  <c r="AB28" i="5"/>
  <c r="Y28" i="5"/>
  <c r="R28" i="5"/>
  <c r="O28" i="5"/>
  <c r="G28" i="5"/>
  <c r="D28" i="5"/>
  <c r="AB27" i="5"/>
  <c r="Y27" i="5"/>
  <c r="R27" i="5"/>
  <c r="O27" i="5"/>
  <c r="G27" i="5"/>
  <c r="D27" i="5"/>
  <c r="AB26" i="5"/>
  <c r="Y26" i="5"/>
  <c r="R26" i="5"/>
  <c r="O26" i="5"/>
  <c r="G26" i="5"/>
  <c r="D26" i="5"/>
  <c r="AB25" i="5"/>
  <c r="Y25" i="5"/>
  <c r="R25" i="5"/>
  <c r="O25" i="5"/>
  <c r="G25" i="5"/>
  <c r="D25" i="5"/>
  <c r="AB24" i="5"/>
  <c r="Y24" i="5"/>
  <c r="R24" i="5"/>
  <c r="O24" i="5"/>
  <c r="G24" i="5"/>
  <c r="D24" i="5"/>
  <c r="AB23" i="5"/>
  <c r="Y23" i="5"/>
  <c r="R23" i="5"/>
  <c r="O23" i="5"/>
  <c r="G23" i="5"/>
  <c r="D23" i="5"/>
  <c r="AB22" i="5"/>
  <c r="Y22" i="5"/>
  <c r="R22" i="5"/>
  <c r="O22" i="5"/>
  <c r="G22" i="5"/>
  <c r="D22" i="5"/>
  <c r="AB21" i="5"/>
  <c r="Y21" i="5"/>
  <c r="R21" i="5"/>
  <c r="O21" i="5"/>
  <c r="G21" i="5"/>
  <c r="D21" i="5"/>
  <c r="AB20" i="5"/>
  <c r="Y20" i="5"/>
  <c r="R20" i="5"/>
  <c r="O20" i="5"/>
  <c r="G20" i="5"/>
  <c r="D20" i="5"/>
  <c r="AB19" i="5"/>
  <c r="Y19" i="5"/>
  <c r="R19" i="5"/>
  <c r="O19" i="5"/>
  <c r="G19" i="5"/>
  <c r="D19" i="5"/>
  <c r="AB18" i="5"/>
  <c r="Y18" i="5"/>
  <c r="R18" i="5"/>
  <c r="O18" i="5"/>
  <c r="G18" i="5"/>
  <c r="D18" i="5"/>
  <c r="AB17" i="5"/>
  <c r="Y17" i="5"/>
  <c r="R17" i="5"/>
  <c r="O17" i="5"/>
  <c r="G17" i="5"/>
  <c r="D17" i="5"/>
  <c r="AB16" i="5"/>
  <c r="Y16" i="5"/>
  <c r="R16" i="5"/>
  <c r="O16" i="5"/>
  <c r="G16" i="5"/>
  <c r="D16" i="5"/>
  <c r="AB15" i="5"/>
  <c r="Y15" i="5"/>
  <c r="R15" i="5"/>
  <c r="O15" i="5"/>
  <c r="G15" i="5"/>
  <c r="D15" i="5"/>
  <c r="AB14" i="5"/>
  <c r="Y14" i="5"/>
  <c r="R14" i="5"/>
  <c r="O14" i="5"/>
  <c r="G14" i="5"/>
  <c r="D14" i="5"/>
  <c r="AB13" i="5"/>
  <c r="Y13" i="5"/>
  <c r="R13" i="5"/>
  <c r="O13" i="5"/>
  <c r="G13" i="5"/>
  <c r="D13" i="5"/>
  <c r="AB12" i="5"/>
  <c r="Y12" i="5"/>
  <c r="R12" i="5"/>
  <c r="O12" i="5"/>
  <c r="G12" i="5"/>
  <c r="D12" i="5"/>
  <c r="AB11" i="5"/>
  <c r="Y11" i="5"/>
  <c r="R11" i="5"/>
  <c r="O11" i="5"/>
  <c r="G11" i="5"/>
  <c r="D11" i="5"/>
  <c r="AB10" i="5"/>
  <c r="Y10" i="5"/>
  <c r="R10" i="5"/>
  <c r="O10" i="5"/>
  <c r="G10" i="5"/>
  <c r="D10" i="5"/>
  <c r="AB9" i="5"/>
  <c r="Y9" i="5"/>
  <c r="R9" i="5"/>
  <c r="O9" i="5"/>
  <c r="G9" i="5"/>
  <c r="D9" i="5"/>
  <c r="AB8" i="5"/>
  <c r="Y8" i="5"/>
  <c r="R8" i="5"/>
  <c r="O8" i="5"/>
  <c r="G8" i="5"/>
  <c r="D8" i="5"/>
  <c r="AB7" i="5"/>
  <c r="Y7" i="5"/>
  <c r="R7" i="5"/>
  <c r="O7" i="5"/>
  <c r="G7" i="5"/>
  <c r="D7" i="5"/>
  <c r="AB6" i="5"/>
  <c r="Y6" i="5"/>
  <c r="R6" i="5"/>
  <c r="O6" i="5"/>
  <c r="G6" i="5"/>
  <c r="D6" i="5"/>
  <c r="AB5" i="5"/>
  <c r="Y5" i="5"/>
  <c r="R5" i="5"/>
  <c r="O5" i="5"/>
  <c r="G5" i="5"/>
  <c r="D5" i="5"/>
  <c r="AB4" i="5"/>
  <c r="Y4" i="5"/>
  <c r="R4" i="5"/>
  <c r="O4" i="5"/>
  <c r="G4" i="5"/>
  <c r="D4" i="5"/>
  <c r="AB3" i="5"/>
  <c r="Y3" i="5"/>
  <c r="R3" i="5"/>
  <c r="O3" i="5"/>
  <c r="G3" i="5"/>
  <c r="D3" i="5"/>
  <c r="AB1" i="5"/>
  <c r="Y1" i="5"/>
  <c r="R1" i="5"/>
  <c r="O1" i="5"/>
  <c r="G1" i="5"/>
  <c r="AB2" i="5"/>
  <c r="Y2" i="5"/>
  <c r="R2" i="5"/>
  <c r="O2" i="5"/>
  <c r="G2" i="5"/>
  <c r="D2" i="5"/>
  <c r="D1" i="5"/>
  <c r="M59" i="19"/>
  <c r="M116" i="19" s="1"/>
  <c r="O59" i="19"/>
  <c r="O116" i="19"/>
  <c r="P59" i="19"/>
  <c r="P116" i="19"/>
  <c r="M59" i="6"/>
  <c r="M116" i="6"/>
  <c r="O59" i="6"/>
  <c r="O116" i="6"/>
  <c r="P59" i="6"/>
  <c r="P116" i="6"/>
  <c r="M59" i="17"/>
  <c r="M116" i="17"/>
  <c r="O59" i="17"/>
  <c r="O116" i="17"/>
  <c r="P59" i="17"/>
  <c r="P116" i="17"/>
  <c r="M59" i="18"/>
  <c r="M116" i="18"/>
  <c r="O59" i="18"/>
  <c r="O116" i="18"/>
  <c r="P59" i="18"/>
  <c r="P116" i="18"/>
  <c r="M59" i="20"/>
  <c r="M116" i="20"/>
  <c r="O59" i="20"/>
  <c r="O116" i="20"/>
  <c r="P59" i="20"/>
  <c r="P116" i="20"/>
  <c r="M59" i="21"/>
  <c r="M116" i="21"/>
  <c r="O59" i="21"/>
  <c r="O116" i="21"/>
  <c r="P59" i="21"/>
  <c r="P116" i="21"/>
  <c r="M59" i="22"/>
  <c r="M116" i="22"/>
  <c r="O59" i="22"/>
  <c r="O116" i="22"/>
  <c r="P59" i="22"/>
  <c r="P116" i="22"/>
  <c r="N59" i="22"/>
  <c r="N116" i="22"/>
  <c r="N59" i="21"/>
  <c r="N116" i="21"/>
  <c r="N59" i="20"/>
  <c r="N116" i="20"/>
  <c r="N59" i="19"/>
  <c r="N116" i="19"/>
  <c r="N59" i="18"/>
  <c r="N116" i="18"/>
  <c r="N59" i="17"/>
  <c r="N116" i="17"/>
  <c r="N59" i="6"/>
  <c r="N116" i="6"/>
  <c r="AA120" i="5"/>
  <c r="X120" i="5"/>
  <c r="AA119" i="5"/>
  <c r="X119" i="5"/>
  <c r="AA118" i="5"/>
  <c r="X118" i="5"/>
  <c r="AA117" i="5"/>
  <c r="X117" i="5"/>
  <c r="AA116" i="5"/>
  <c r="X116" i="5"/>
  <c r="AA115" i="5"/>
  <c r="X115" i="5"/>
  <c r="AA114" i="5"/>
  <c r="X114" i="5"/>
  <c r="AA113" i="5"/>
  <c r="X113" i="5"/>
  <c r="AA112" i="5"/>
  <c r="X112" i="5"/>
  <c r="AA111" i="5"/>
  <c r="X111" i="5"/>
  <c r="AA110" i="5"/>
  <c r="X110" i="5"/>
  <c r="AA109" i="5"/>
  <c r="X109" i="5"/>
  <c r="Q120" i="5"/>
  <c r="N120" i="5"/>
  <c r="Q119" i="5"/>
  <c r="N119" i="5"/>
  <c r="Q118" i="5"/>
  <c r="N118" i="5"/>
  <c r="Q117" i="5"/>
  <c r="N117" i="5"/>
  <c r="Q116" i="5"/>
  <c r="N116" i="5"/>
  <c r="Q115" i="5"/>
  <c r="N115" i="5"/>
  <c r="Q114" i="5"/>
  <c r="N114" i="5"/>
  <c r="Q113" i="5"/>
  <c r="N113" i="5"/>
  <c r="Q112" i="5"/>
  <c r="N112" i="5"/>
  <c r="Q111" i="5"/>
  <c r="N111" i="5"/>
  <c r="Q110" i="5"/>
  <c r="N110" i="5"/>
  <c r="Q109" i="5"/>
  <c r="N109" i="5"/>
  <c r="AA108" i="5"/>
  <c r="X108" i="5"/>
  <c r="AA107" i="5"/>
  <c r="X107" i="5"/>
  <c r="AA106" i="5"/>
  <c r="X106" i="5"/>
  <c r="AA105" i="5"/>
  <c r="X105" i="5"/>
  <c r="AA104" i="5"/>
  <c r="X104" i="5"/>
  <c r="AA103" i="5"/>
  <c r="X103" i="5"/>
  <c r="AA102" i="5"/>
  <c r="X102" i="5"/>
  <c r="AA101" i="5"/>
  <c r="X101" i="5"/>
  <c r="AA100" i="5"/>
  <c r="X100" i="5"/>
  <c r="AA99" i="5"/>
  <c r="X99" i="5"/>
  <c r="AA98" i="5"/>
  <c r="X98" i="5"/>
  <c r="AA97" i="5"/>
  <c r="X97" i="5"/>
  <c r="Q108" i="5"/>
  <c r="N108" i="5"/>
  <c r="Q107" i="5"/>
  <c r="N107" i="5"/>
  <c r="Q106" i="5"/>
  <c r="N106" i="5"/>
  <c r="Q105" i="5"/>
  <c r="N105" i="5"/>
  <c r="Q104" i="5"/>
  <c r="N104" i="5"/>
  <c r="Q103" i="5"/>
  <c r="N103" i="5"/>
  <c r="Q102" i="5"/>
  <c r="N102" i="5"/>
  <c r="Q101" i="5"/>
  <c r="N101" i="5"/>
  <c r="Q100" i="5"/>
  <c r="N100" i="5"/>
  <c r="Q99" i="5"/>
  <c r="N99" i="5"/>
  <c r="Q98" i="5"/>
  <c r="N98" i="5"/>
  <c r="Q97" i="5"/>
  <c r="N97" i="5"/>
  <c r="AA96" i="5"/>
  <c r="X96" i="5"/>
  <c r="AA95" i="5"/>
  <c r="X95" i="5"/>
  <c r="AA94" i="5"/>
  <c r="X94" i="5"/>
  <c r="AA93" i="5"/>
  <c r="X93" i="5"/>
  <c r="AA92" i="5"/>
  <c r="X92" i="5"/>
  <c r="AA91" i="5"/>
  <c r="X91" i="5"/>
  <c r="AA90" i="5"/>
  <c r="X90" i="5"/>
  <c r="AA89" i="5"/>
  <c r="X89" i="5"/>
  <c r="AA88" i="5"/>
  <c r="X88" i="5"/>
  <c r="AA87" i="5"/>
  <c r="X87" i="5"/>
  <c r="AA86" i="5"/>
  <c r="X86" i="5"/>
  <c r="AA85" i="5"/>
  <c r="X85" i="5"/>
  <c r="Q96" i="5"/>
  <c r="N96" i="5"/>
  <c r="Q95" i="5"/>
  <c r="N95" i="5"/>
  <c r="Q94" i="5"/>
  <c r="N94" i="5"/>
  <c r="Q93" i="5"/>
  <c r="N93" i="5"/>
  <c r="Q92" i="5"/>
  <c r="N92" i="5"/>
  <c r="Q91" i="5"/>
  <c r="N91" i="5"/>
  <c r="Q90" i="5"/>
  <c r="N90" i="5"/>
  <c r="Q89" i="5"/>
  <c r="N89" i="5"/>
  <c r="Q88" i="5"/>
  <c r="N88" i="5"/>
  <c r="Q87" i="5"/>
  <c r="N87" i="5"/>
  <c r="Q86" i="5"/>
  <c r="N86" i="5"/>
  <c r="Q85" i="5"/>
  <c r="N85" i="5"/>
  <c r="AA84" i="5"/>
  <c r="X84" i="5"/>
  <c r="AA83" i="5"/>
  <c r="X83" i="5"/>
  <c r="AA82" i="5"/>
  <c r="X82" i="5"/>
  <c r="AA81" i="5"/>
  <c r="X81" i="5"/>
  <c r="AA80" i="5"/>
  <c r="X80" i="5"/>
  <c r="AA79" i="5"/>
  <c r="X79" i="5"/>
  <c r="AA78" i="5"/>
  <c r="X78" i="5"/>
  <c r="AA77" i="5"/>
  <c r="X77" i="5"/>
  <c r="AA76" i="5"/>
  <c r="X76" i="5"/>
  <c r="AA75" i="5"/>
  <c r="X75" i="5"/>
  <c r="AA74" i="5"/>
  <c r="X74" i="5"/>
  <c r="AA73" i="5"/>
  <c r="X73" i="5"/>
  <c r="Q84" i="5"/>
  <c r="N84" i="5"/>
  <c r="Q83" i="5"/>
  <c r="N83" i="5"/>
  <c r="Q82" i="5"/>
  <c r="N82" i="5"/>
  <c r="Q81" i="5"/>
  <c r="N81" i="5"/>
  <c r="Q80" i="5"/>
  <c r="N80" i="5"/>
  <c r="Q79" i="5"/>
  <c r="N79" i="5"/>
  <c r="Q78" i="5"/>
  <c r="N78" i="5"/>
  <c r="Q77" i="5"/>
  <c r="N77" i="5"/>
  <c r="Q76" i="5"/>
  <c r="N76" i="5"/>
  <c r="Q75" i="5"/>
  <c r="N75" i="5"/>
  <c r="Q74" i="5"/>
  <c r="N74" i="5"/>
  <c r="Q73" i="5"/>
  <c r="N73" i="5"/>
  <c r="AA72" i="5"/>
  <c r="X72" i="5"/>
  <c r="AA71" i="5"/>
  <c r="X71" i="5"/>
  <c r="AA70" i="5"/>
  <c r="X70" i="5"/>
  <c r="AA69" i="5"/>
  <c r="X69" i="5"/>
  <c r="AA68" i="5"/>
  <c r="X68" i="5"/>
  <c r="AA67" i="5"/>
  <c r="X67" i="5"/>
  <c r="AA66" i="5"/>
  <c r="X66" i="5"/>
  <c r="AA65" i="5"/>
  <c r="X65" i="5"/>
  <c r="AA64" i="5"/>
  <c r="X64" i="5"/>
  <c r="AA63" i="5"/>
  <c r="X63" i="5"/>
  <c r="AA62" i="5"/>
  <c r="X62" i="5"/>
  <c r="AA61" i="5"/>
  <c r="X61" i="5"/>
  <c r="Q72" i="5"/>
  <c r="N72" i="5"/>
  <c r="Q71" i="5"/>
  <c r="N71" i="5"/>
  <c r="Q70" i="5"/>
  <c r="N70" i="5"/>
  <c r="Q69" i="5"/>
  <c r="N69" i="5"/>
  <c r="Q68" i="5"/>
  <c r="N68" i="5"/>
  <c r="Q67" i="5"/>
  <c r="N67" i="5"/>
  <c r="Q66" i="5"/>
  <c r="N66" i="5"/>
  <c r="Q65" i="5"/>
  <c r="N65" i="5"/>
  <c r="Q64" i="5"/>
  <c r="N64" i="5"/>
  <c r="Q63" i="5"/>
  <c r="N63" i="5"/>
  <c r="Q62" i="5"/>
  <c r="N62" i="5"/>
  <c r="Q61" i="5"/>
  <c r="N61" i="5"/>
  <c r="AA60" i="5"/>
  <c r="X60" i="5"/>
  <c r="AA59" i="5"/>
  <c r="X59" i="5"/>
  <c r="AA58" i="5"/>
  <c r="X58" i="5"/>
  <c r="AA57" i="5"/>
  <c r="X57" i="5"/>
  <c r="AA56" i="5"/>
  <c r="X56" i="5"/>
  <c r="AA55" i="5"/>
  <c r="X55" i="5"/>
  <c r="AA54" i="5"/>
  <c r="X54" i="5"/>
  <c r="AA53" i="5"/>
  <c r="X53" i="5"/>
  <c r="AA52" i="5"/>
  <c r="X52" i="5"/>
  <c r="AA51" i="5"/>
  <c r="X51" i="5"/>
  <c r="AA50" i="5"/>
  <c r="X50" i="5"/>
  <c r="AA49" i="5"/>
  <c r="X49" i="5"/>
  <c r="Q60" i="5"/>
  <c r="N60" i="5"/>
  <c r="Q59" i="5"/>
  <c r="N59" i="5"/>
  <c r="Q58" i="5"/>
  <c r="N58" i="5"/>
  <c r="Q57" i="5"/>
  <c r="N57" i="5"/>
  <c r="Q56" i="5"/>
  <c r="N56" i="5"/>
  <c r="Q55" i="5"/>
  <c r="N55" i="5"/>
  <c r="Q54" i="5"/>
  <c r="N54" i="5"/>
  <c r="Q53" i="5"/>
  <c r="N53" i="5"/>
  <c r="Q52" i="5"/>
  <c r="N52" i="5"/>
  <c r="Q51" i="5"/>
  <c r="N51" i="5"/>
  <c r="Q50" i="5"/>
  <c r="N50" i="5"/>
  <c r="Q49" i="5"/>
  <c r="N49" i="5"/>
  <c r="AA48" i="5"/>
  <c r="X48" i="5"/>
  <c r="AA47" i="5"/>
  <c r="X47" i="5"/>
  <c r="AA46" i="5"/>
  <c r="X46" i="5"/>
  <c r="AA45" i="5"/>
  <c r="X45" i="5"/>
  <c r="AA44" i="5"/>
  <c r="X44" i="5"/>
  <c r="AA43" i="5"/>
  <c r="X43" i="5"/>
  <c r="AA42" i="5"/>
  <c r="X42" i="5"/>
  <c r="AA41" i="5"/>
  <c r="X41" i="5"/>
  <c r="AA40" i="5"/>
  <c r="X40" i="5"/>
  <c r="AA39" i="5"/>
  <c r="X39" i="5"/>
  <c r="AA38" i="5"/>
  <c r="X38" i="5"/>
  <c r="AA37" i="5"/>
  <c r="X37" i="5"/>
  <c r="Q48" i="5"/>
  <c r="N48" i="5"/>
  <c r="Q47" i="5"/>
  <c r="N47" i="5"/>
  <c r="Q46" i="5"/>
  <c r="N46" i="5"/>
  <c r="Q45" i="5"/>
  <c r="N45" i="5"/>
  <c r="Q44" i="5"/>
  <c r="N44" i="5"/>
  <c r="Q43" i="5"/>
  <c r="N43" i="5"/>
  <c r="Q42" i="5"/>
  <c r="N42" i="5"/>
  <c r="Q41" i="5"/>
  <c r="N41" i="5"/>
  <c r="Q40" i="5"/>
  <c r="N40" i="5"/>
  <c r="Q39" i="5"/>
  <c r="N39" i="5"/>
  <c r="Q38" i="5"/>
  <c r="N38" i="5"/>
  <c r="Q37" i="5"/>
  <c r="N37" i="5"/>
  <c r="AA36" i="5"/>
  <c r="X36" i="5"/>
  <c r="AA35" i="5"/>
  <c r="X35" i="5"/>
  <c r="AA34" i="5"/>
  <c r="X34" i="5"/>
  <c r="AA33" i="5"/>
  <c r="X33" i="5"/>
  <c r="AA32" i="5"/>
  <c r="X32" i="5"/>
  <c r="AA31" i="5"/>
  <c r="X31" i="5"/>
  <c r="AA30" i="5"/>
  <c r="X30" i="5"/>
  <c r="AA29" i="5"/>
  <c r="X29" i="5"/>
  <c r="AA28" i="5"/>
  <c r="X28" i="5"/>
  <c r="AA27" i="5"/>
  <c r="X27" i="5"/>
  <c r="AA26" i="5"/>
  <c r="X26" i="5"/>
  <c r="AA25" i="5"/>
  <c r="X25" i="5"/>
  <c r="Q36" i="5"/>
  <c r="N36" i="5"/>
  <c r="Q35" i="5"/>
  <c r="N35" i="5"/>
  <c r="Q34" i="5"/>
  <c r="N34" i="5"/>
  <c r="Q33" i="5"/>
  <c r="N33" i="5"/>
  <c r="Q32" i="5"/>
  <c r="N32" i="5"/>
  <c r="Q31" i="5"/>
  <c r="N31" i="5"/>
  <c r="Q30" i="5"/>
  <c r="N30" i="5"/>
  <c r="Q29" i="5"/>
  <c r="N29" i="5"/>
  <c r="Q28" i="5"/>
  <c r="N28" i="5"/>
  <c r="Q27" i="5"/>
  <c r="N27" i="5"/>
  <c r="Q26" i="5"/>
  <c r="N26" i="5"/>
  <c r="Q25" i="5"/>
  <c r="N25" i="5"/>
  <c r="AA24" i="5"/>
  <c r="X24" i="5"/>
  <c r="AA23" i="5"/>
  <c r="X23" i="5"/>
  <c r="AA22" i="5"/>
  <c r="X22" i="5"/>
  <c r="AA21" i="5"/>
  <c r="X21" i="5"/>
  <c r="AA20" i="5"/>
  <c r="X20" i="5"/>
  <c r="AA19" i="5"/>
  <c r="X19" i="5"/>
  <c r="AA18" i="5"/>
  <c r="X18" i="5"/>
  <c r="AA17" i="5"/>
  <c r="X17" i="5"/>
  <c r="AA16" i="5"/>
  <c r="X16" i="5"/>
  <c r="AA15" i="5"/>
  <c r="X15" i="5"/>
  <c r="AA14" i="5"/>
  <c r="X14" i="5"/>
  <c r="AA13" i="5"/>
  <c r="X13" i="5"/>
  <c r="Q24" i="5"/>
  <c r="N24" i="5"/>
  <c r="Q23" i="5"/>
  <c r="N23" i="5"/>
  <c r="Q22" i="5"/>
  <c r="N22" i="5"/>
  <c r="Q21" i="5"/>
  <c r="N21" i="5"/>
  <c r="Q20" i="5"/>
  <c r="N20" i="5"/>
  <c r="Q19" i="5"/>
  <c r="N19" i="5"/>
  <c r="Q18" i="5"/>
  <c r="N18" i="5"/>
  <c r="Q17" i="5"/>
  <c r="N17" i="5"/>
  <c r="Q16" i="5"/>
  <c r="N16" i="5"/>
  <c r="Q15" i="5"/>
  <c r="N15" i="5"/>
  <c r="Q14" i="5"/>
  <c r="N14" i="5"/>
  <c r="Q13" i="5"/>
  <c r="N13" i="5"/>
  <c r="AA12" i="5"/>
  <c r="X12" i="5"/>
  <c r="AA11" i="5"/>
  <c r="X11" i="5"/>
  <c r="AA10" i="5"/>
  <c r="X10" i="5"/>
  <c r="AA9" i="5"/>
  <c r="X9" i="5"/>
  <c r="AA8" i="5"/>
  <c r="X8" i="5"/>
  <c r="AA7" i="5"/>
  <c r="X7" i="5"/>
  <c r="AA6" i="5"/>
  <c r="X6" i="5"/>
  <c r="AA5" i="5"/>
  <c r="X5" i="5"/>
  <c r="AA4" i="5"/>
  <c r="X4" i="5"/>
  <c r="AA3" i="5"/>
  <c r="X3" i="5"/>
  <c r="AA2" i="5"/>
  <c r="X2" i="5"/>
  <c r="AA1" i="5"/>
  <c r="X1" i="5"/>
  <c r="N11" i="5"/>
  <c r="Q11" i="5"/>
  <c r="N12" i="5"/>
  <c r="Q12" i="5"/>
  <c r="Q10" i="5"/>
  <c r="N10" i="5"/>
  <c r="Q9" i="5"/>
  <c r="N9" i="5"/>
  <c r="Q8" i="5"/>
  <c r="N8" i="5"/>
  <c r="Q7" i="5"/>
  <c r="N7" i="5"/>
  <c r="Q6" i="5"/>
  <c r="N6" i="5"/>
  <c r="Q5" i="5"/>
  <c r="N5" i="5"/>
  <c r="Q4" i="5"/>
  <c r="N4" i="5"/>
  <c r="Q3" i="5"/>
  <c r="N3" i="5"/>
  <c r="Q2" i="5"/>
  <c r="N2" i="5"/>
  <c r="Q1" i="5"/>
  <c r="N1" i="5"/>
  <c r="C119" i="5"/>
  <c r="F119" i="5"/>
  <c r="C120" i="5"/>
  <c r="F120" i="5"/>
  <c r="C107" i="5"/>
  <c r="F107" i="5"/>
  <c r="C108" i="5"/>
  <c r="F108" i="5"/>
  <c r="C95" i="5"/>
  <c r="F95" i="5"/>
  <c r="C96" i="5"/>
  <c r="F96" i="5"/>
  <c r="C83" i="5"/>
  <c r="F83" i="5"/>
  <c r="C84" i="5"/>
  <c r="F84" i="5"/>
  <c r="C71" i="5"/>
  <c r="F71" i="5"/>
  <c r="C72" i="5"/>
  <c r="F72" i="5"/>
  <c r="C59" i="5"/>
  <c r="F59" i="5"/>
  <c r="C60" i="5"/>
  <c r="F60" i="5"/>
  <c r="C47" i="5"/>
  <c r="F47" i="5"/>
  <c r="C48" i="5"/>
  <c r="F48" i="5"/>
  <c r="C35" i="5"/>
  <c r="F35" i="5"/>
  <c r="C36" i="5"/>
  <c r="F36" i="5"/>
  <c r="C23" i="5"/>
  <c r="F23" i="5"/>
  <c r="C24" i="5"/>
  <c r="F24" i="5"/>
  <c r="C11" i="5"/>
  <c r="F11" i="5"/>
  <c r="C12" i="5"/>
  <c r="F12" i="5"/>
  <c r="A1" i="28"/>
  <c r="F118" i="5"/>
  <c r="F117" i="5"/>
  <c r="F116" i="5"/>
  <c r="F115" i="5"/>
  <c r="F114" i="5"/>
  <c r="F113" i="5"/>
  <c r="F112" i="5"/>
  <c r="F111" i="5"/>
  <c r="F110" i="5"/>
  <c r="F109" i="5"/>
  <c r="F106" i="5"/>
  <c r="F105" i="5"/>
  <c r="F104" i="5"/>
  <c r="F103" i="5"/>
  <c r="F102" i="5"/>
  <c r="F101" i="5"/>
  <c r="F100" i="5"/>
  <c r="F99" i="5"/>
  <c r="F98" i="5"/>
  <c r="F97" i="5"/>
  <c r="F94" i="5"/>
  <c r="F93" i="5"/>
  <c r="F92" i="5"/>
  <c r="F91" i="5"/>
  <c r="F90" i="5"/>
  <c r="F89" i="5"/>
  <c r="F88" i="5"/>
  <c r="F87" i="5"/>
  <c r="F86" i="5"/>
  <c r="F85" i="5"/>
  <c r="F82" i="5"/>
  <c r="F81" i="5"/>
  <c r="F80" i="5"/>
  <c r="F79" i="5"/>
  <c r="F78" i="5"/>
  <c r="F77" i="5"/>
  <c r="F76" i="5"/>
  <c r="F75" i="5"/>
  <c r="F74" i="5"/>
  <c r="F73" i="5"/>
  <c r="F70" i="5"/>
  <c r="F69" i="5"/>
  <c r="F68" i="5"/>
  <c r="F67" i="5"/>
  <c r="F66" i="5"/>
  <c r="F65" i="5"/>
  <c r="F64" i="5"/>
  <c r="F63" i="5"/>
  <c r="F62" i="5"/>
  <c r="F61" i="5"/>
  <c r="F58" i="5"/>
  <c r="F57" i="5"/>
  <c r="F56" i="5"/>
  <c r="F55" i="5"/>
  <c r="F54" i="5"/>
  <c r="F53" i="5"/>
  <c r="F52" i="5"/>
  <c r="F51" i="5"/>
  <c r="F50" i="5"/>
  <c r="F49" i="5"/>
  <c r="F46" i="5"/>
  <c r="F45" i="5"/>
  <c r="F44" i="5"/>
  <c r="F43" i="5"/>
  <c r="F42" i="5"/>
  <c r="F41" i="5"/>
  <c r="F40" i="5"/>
  <c r="F39" i="5"/>
  <c r="F38" i="5"/>
  <c r="F37" i="5"/>
  <c r="F34" i="5"/>
  <c r="F33" i="5"/>
  <c r="F32" i="5"/>
  <c r="F31" i="5"/>
  <c r="F30" i="5"/>
  <c r="F29" i="5"/>
  <c r="F28" i="5"/>
  <c r="F27" i="5"/>
  <c r="F26" i="5"/>
  <c r="F25" i="5"/>
  <c r="F22" i="5"/>
  <c r="F21" i="5"/>
  <c r="F20" i="5"/>
  <c r="F19" i="5"/>
  <c r="F18" i="5"/>
  <c r="F17" i="5"/>
  <c r="F16" i="5"/>
  <c r="F15" i="5"/>
  <c r="F14" i="5"/>
  <c r="F13" i="5"/>
  <c r="F10" i="5"/>
  <c r="F9" i="5"/>
  <c r="F8" i="5"/>
  <c r="F7" i="5"/>
  <c r="F6" i="5"/>
  <c r="F5" i="5"/>
  <c r="F4" i="5"/>
  <c r="F3" i="5"/>
  <c r="F2" i="5"/>
  <c r="F1" i="5"/>
  <c r="C118" i="5"/>
  <c r="C117" i="5"/>
  <c r="C116" i="5"/>
  <c r="C115" i="5"/>
  <c r="C114" i="5"/>
  <c r="C113" i="5"/>
  <c r="C112" i="5"/>
  <c r="C111" i="5"/>
  <c r="C110" i="5"/>
  <c r="C109" i="5"/>
  <c r="C106" i="5"/>
  <c r="C105" i="5"/>
  <c r="C104" i="5"/>
  <c r="C103" i="5"/>
  <c r="C102" i="5"/>
  <c r="C101" i="5"/>
  <c r="C100" i="5"/>
  <c r="C99" i="5"/>
  <c r="C98" i="5"/>
  <c r="C97" i="5"/>
  <c r="C94" i="5"/>
  <c r="C93" i="5"/>
  <c r="C92" i="5"/>
  <c r="C91" i="5"/>
  <c r="C90" i="5"/>
  <c r="C89" i="5"/>
  <c r="C88" i="5"/>
  <c r="C87" i="5"/>
  <c r="C86" i="5"/>
  <c r="C85" i="5"/>
  <c r="C82" i="5"/>
  <c r="C81" i="5"/>
  <c r="C80" i="5"/>
  <c r="C79" i="5"/>
  <c r="C78" i="5"/>
  <c r="C77" i="5"/>
  <c r="C76" i="5"/>
  <c r="C75" i="5"/>
  <c r="C74" i="5"/>
  <c r="C73" i="5"/>
  <c r="C70" i="5"/>
  <c r="C69" i="5"/>
  <c r="C68" i="5"/>
  <c r="C67" i="5"/>
  <c r="C66" i="5"/>
  <c r="C65" i="5"/>
  <c r="C64" i="5"/>
  <c r="C63" i="5"/>
  <c r="C62" i="5"/>
  <c r="C61" i="5"/>
  <c r="C58" i="5"/>
  <c r="C57" i="5"/>
  <c r="C56" i="5"/>
  <c r="C55" i="5"/>
  <c r="C54" i="5"/>
  <c r="C53" i="5"/>
  <c r="C52" i="5"/>
  <c r="C51" i="5"/>
  <c r="C50" i="5"/>
  <c r="C49" i="5"/>
  <c r="C46" i="5"/>
  <c r="C45" i="5"/>
  <c r="C44" i="5"/>
  <c r="C43" i="5"/>
  <c r="C42" i="5"/>
  <c r="C41" i="5"/>
  <c r="C40" i="5"/>
  <c r="C39" i="5"/>
  <c r="C38" i="5"/>
  <c r="C37" i="5"/>
  <c r="C34" i="5"/>
  <c r="C33" i="5"/>
  <c r="C32" i="5"/>
  <c r="C31" i="5"/>
  <c r="C30" i="5"/>
  <c r="C29" i="5"/>
  <c r="C28" i="5"/>
  <c r="C27" i="5"/>
  <c r="C26" i="5"/>
  <c r="C25" i="5"/>
  <c r="C22" i="5"/>
  <c r="C21" i="5"/>
  <c r="C20" i="5"/>
  <c r="C19" i="5"/>
  <c r="C18" i="5"/>
  <c r="C17" i="5"/>
  <c r="C16" i="5"/>
  <c r="C15" i="5"/>
  <c r="C14" i="5"/>
  <c r="C13" i="5"/>
  <c r="C10" i="5"/>
  <c r="C9" i="5"/>
  <c r="C8" i="5"/>
  <c r="C7" i="5"/>
  <c r="C6" i="5"/>
  <c r="C5" i="5"/>
  <c r="C4" i="5"/>
  <c r="C3" i="5"/>
  <c r="C2" i="5"/>
  <c r="C1" i="5"/>
  <c r="D2" i="26"/>
  <c r="E2" i="20" s="1"/>
  <c r="J1" i="5"/>
  <c r="M110" i="5" s="1"/>
  <c r="F4" i="17"/>
  <c r="B4" i="17"/>
  <c r="B118" i="17"/>
  <c r="N3" i="17"/>
  <c r="N117" i="17"/>
  <c r="I3" i="17"/>
  <c r="I117" i="17"/>
  <c r="F3" i="17"/>
  <c r="F60" i="17"/>
  <c r="F117" i="17" s="1"/>
  <c r="J2" i="17"/>
  <c r="F4" i="18"/>
  <c r="B4" i="18"/>
  <c r="B61" i="18" s="1"/>
  <c r="N3" i="18"/>
  <c r="I3" i="18"/>
  <c r="I117" i="18"/>
  <c r="F3" i="18"/>
  <c r="F60" i="18"/>
  <c r="F117" i="18" s="1"/>
  <c r="J2" i="18"/>
  <c r="F4" i="19"/>
  <c r="B4" i="19"/>
  <c r="B61" i="19" s="1"/>
  <c r="N3" i="19"/>
  <c r="I3" i="19"/>
  <c r="I60" i="19"/>
  <c r="F3" i="19"/>
  <c r="F60" i="19"/>
  <c r="F117" i="19" s="1"/>
  <c r="J2" i="19"/>
  <c r="F4" i="20"/>
  <c r="B4" i="20"/>
  <c r="B61" i="20" s="1"/>
  <c r="N3" i="20"/>
  <c r="N117" i="20" s="1"/>
  <c r="I3" i="20"/>
  <c r="I117" i="20" s="1"/>
  <c r="F3" i="20"/>
  <c r="F60" i="20" s="1"/>
  <c r="F117" i="20" s="1"/>
  <c r="J2" i="20"/>
  <c r="F4" i="21"/>
  <c r="B4" i="21"/>
  <c r="B118" i="21"/>
  <c r="N3" i="21"/>
  <c r="N117" i="21"/>
  <c r="I3" i="21"/>
  <c r="I117" i="21"/>
  <c r="F3" i="21"/>
  <c r="F60" i="21"/>
  <c r="F117" i="21" s="1"/>
  <c r="J2" i="21"/>
  <c r="F4" i="22"/>
  <c r="F118" i="22"/>
  <c r="B4" i="22"/>
  <c r="B118" i="22"/>
  <c r="N3" i="22"/>
  <c r="N60" i="22"/>
  <c r="I3" i="22"/>
  <c r="I117" i="22"/>
  <c r="F3" i="22"/>
  <c r="F60" i="22"/>
  <c r="F117" i="22" s="1"/>
  <c r="J2" i="22"/>
  <c r="F4" i="23"/>
  <c r="F118" i="23"/>
  <c r="B4" i="23"/>
  <c r="B61" i="23"/>
  <c r="N3" i="23"/>
  <c r="I3" i="23"/>
  <c r="I117" i="23" s="1"/>
  <c r="F3" i="23"/>
  <c r="F60" i="23" s="1"/>
  <c r="F117" i="23" s="1"/>
  <c r="J2" i="23"/>
  <c r="F4" i="24"/>
  <c r="F61" i="24" s="1"/>
  <c r="B4" i="24"/>
  <c r="N3" i="24"/>
  <c r="N60" i="24"/>
  <c r="I3" i="24"/>
  <c r="F3" i="24"/>
  <c r="F60" i="24" s="1"/>
  <c r="F117" i="24" s="1"/>
  <c r="J2" i="24"/>
  <c r="F4" i="25"/>
  <c r="F61" i="25" s="1"/>
  <c r="B4" i="25"/>
  <c r="B61" i="25" s="1"/>
  <c r="N3" i="25"/>
  <c r="N117" i="25" s="1"/>
  <c r="I3" i="25"/>
  <c r="F3" i="25"/>
  <c r="F60" i="25"/>
  <c r="F117" i="25" s="1"/>
  <c r="J2" i="25"/>
  <c r="F4" i="6"/>
  <c r="F118" i="6"/>
  <c r="F61" i="6"/>
  <c r="B4" i="6"/>
  <c r="B61" i="6" s="1"/>
  <c r="N3" i="6"/>
  <c r="N60" i="6" s="1"/>
  <c r="I3" i="6"/>
  <c r="I117" i="6" s="1"/>
  <c r="F3" i="6"/>
  <c r="F60" i="6" s="1"/>
  <c r="F117" i="6" s="1"/>
  <c r="B1" i="18"/>
  <c r="B58" i="18"/>
  <c r="B115" i="18" s="1"/>
  <c r="B1" i="19"/>
  <c r="B58" i="19" s="1"/>
  <c r="B115" i="19" s="1"/>
  <c r="B1" i="20"/>
  <c r="B58" i="20"/>
  <c r="B115" i="20" s="1"/>
  <c r="B1" i="21"/>
  <c r="B58" i="21" s="1"/>
  <c r="B115" i="21" s="1"/>
  <c r="B1" i="22"/>
  <c r="B58" i="22"/>
  <c r="B115" i="22" s="1"/>
  <c r="B1" i="23"/>
  <c r="B58" i="23" s="1"/>
  <c r="B115" i="23" s="1"/>
  <c r="B1" i="24"/>
  <c r="B58" i="24"/>
  <c r="B115" i="24" s="1"/>
  <c r="B1" i="25"/>
  <c r="B58" i="25" s="1"/>
  <c r="B115" i="25" s="1"/>
  <c r="B1" i="17"/>
  <c r="B58" i="17"/>
  <c r="B115" i="17" s="1"/>
  <c r="B1" i="6"/>
  <c r="B58" i="6" s="1"/>
  <c r="B115" i="6" s="1"/>
  <c r="P168" i="26"/>
  <c r="O168" i="26" s="1"/>
  <c r="P166" i="26"/>
  <c r="L166" i="26" s="1"/>
  <c r="A166" i="26"/>
  <c r="P164" i="26"/>
  <c r="L164" i="26" s="1"/>
  <c r="P162" i="26"/>
  <c r="L162" i="26" s="1"/>
  <c r="A162" i="26"/>
  <c r="P160" i="26"/>
  <c r="O160" i="26"/>
  <c r="P158" i="26"/>
  <c r="L158" i="26"/>
  <c r="A158" i="26"/>
  <c r="P156" i="26"/>
  <c r="O156" i="26" s="1"/>
  <c r="P154" i="26"/>
  <c r="O154" i="26" s="1"/>
  <c r="A154" i="26"/>
  <c r="P152" i="26"/>
  <c r="O152" i="26"/>
  <c r="P150" i="26"/>
  <c r="L150" i="26"/>
  <c r="A150" i="26"/>
  <c r="P148" i="26"/>
  <c r="L148" i="26" s="1"/>
  <c r="P146" i="26"/>
  <c r="L146" i="26" s="1"/>
  <c r="A146" i="26"/>
  <c r="P144" i="26"/>
  <c r="P142" i="26"/>
  <c r="L142" i="26" s="1"/>
  <c r="A142" i="26"/>
  <c r="P140" i="26"/>
  <c r="L140" i="26"/>
  <c r="P138" i="26"/>
  <c r="O138" i="26"/>
  <c r="A138" i="26"/>
  <c r="P136" i="26"/>
  <c r="O136" i="26" s="1"/>
  <c r="P134" i="26"/>
  <c r="L134" i="26" s="1"/>
  <c r="A134" i="26"/>
  <c r="P132" i="26"/>
  <c r="P130" i="26"/>
  <c r="O130" i="26" s="1"/>
  <c r="A130" i="26"/>
  <c r="P128" i="26"/>
  <c r="L128" i="26"/>
  <c r="O128" i="26"/>
  <c r="P126" i="26"/>
  <c r="O126" i="26" s="1"/>
  <c r="A126" i="26"/>
  <c r="P124" i="26"/>
  <c r="O124" i="26"/>
  <c r="P122" i="26"/>
  <c r="O122" i="26"/>
  <c r="A122" i="26"/>
  <c r="A118" i="26"/>
  <c r="M117" i="26"/>
  <c r="I117" i="26"/>
  <c r="A116" i="26"/>
  <c r="P111" i="26"/>
  <c r="P109" i="26"/>
  <c r="L109" i="26"/>
  <c r="A109" i="26"/>
  <c r="P107" i="26"/>
  <c r="L107" i="26" s="1"/>
  <c r="P105" i="26"/>
  <c r="O105" i="26" s="1"/>
  <c r="A105" i="26"/>
  <c r="P103" i="26"/>
  <c r="L103" i="26"/>
  <c r="O103" i="26"/>
  <c r="P101" i="26"/>
  <c r="L101" i="26" s="1"/>
  <c r="O101" i="26"/>
  <c r="A101" i="26"/>
  <c r="P99" i="26"/>
  <c r="O99" i="26" s="1"/>
  <c r="P97" i="26"/>
  <c r="O97" i="26" s="1"/>
  <c r="A97" i="26"/>
  <c r="P95" i="26"/>
  <c r="O95" i="26"/>
  <c r="P93" i="26"/>
  <c r="L93" i="26"/>
  <c r="A93" i="26"/>
  <c r="P91" i="26"/>
  <c r="P89" i="26"/>
  <c r="A89" i="26"/>
  <c r="P87" i="26"/>
  <c r="O87" i="26"/>
  <c r="P85" i="26"/>
  <c r="L85" i="26"/>
  <c r="A85" i="26"/>
  <c r="P83" i="26"/>
  <c r="L83" i="26" s="1"/>
  <c r="P81" i="26"/>
  <c r="O81" i="26" s="1"/>
  <c r="L81" i="26"/>
  <c r="A81" i="26"/>
  <c r="P79" i="26"/>
  <c r="O79" i="26" s="1"/>
  <c r="P77" i="26"/>
  <c r="L77" i="26" s="1"/>
  <c r="O77" i="26"/>
  <c r="A77" i="26"/>
  <c r="P75" i="26"/>
  <c r="L75" i="26" s="1"/>
  <c r="P73" i="26"/>
  <c r="O73" i="26" s="1"/>
  <c r="L73" i="26"/>
  <c r="A73" i="26"/>
  <c r="P71" i="26"/>
  <c r="O71" i="26" s="1"/>
  <c r="P69" i="26"/>
  <c r="O69" i="26" s="1"/>
  <c r="L69" i="26"/>
  <c r="A69" i="26"/>
  <c r="P67" i="26"/>
  <c r="P65" i="26"/>
  <c r="O65" i="26"/>
  <c r="A65" i="26"/>
  <c r="D61" i="26"/>
  <c r="D118" i="26" s="1"/>
  <c r="A61" i="26"/>
  <c r="M60" i="26"/>
  <c r="L60" i="26"/>
  <c r="L117" i="26" s="1"/>
  <c r="I60" i="26"/>
  <c r="G60" i="26"/>
  <c r="G117" i="26"/>
  <c r="D60" i="26"/>
  <c r="D117" i="26"/>
  <c r="A60" i="26"/>
  <c r="A117" i="26"/>
  <c r="O59" i="26"/>
  <c r="O116" i="26"/>
  <c r="N59" i="26"/>
  <c r="N116" i="26"/>
  <c r="M59" i="26"/>
  <c r="M116" i="26"/>
  <c r="L59" i="26"/>
  <c r="L116" i="26"/>
  <c r="E59" i="26"/>
  <c r="E116" i="26"/>
  <c r="C59" i="26"/>
  <c r="C116" i="26"/>
  <c r="A59" i="26"/>
  <c r="P54" i="26"/>
  <c r="O54" i="26" s="1"/>
  <c r="P52" i="26"/>
  <c r="A52" i="26"/>
  <c r="P50" i="26"/>
  <c r="O50" i="26" s="1"/>
  <c r="P48" i="26"/>
  <c r="O48" i="26" s="1"/>
  <c r="A48" i="26"/>
  <c r="P46" i="26"/>
  <c r="L46" i="26"/>
  <c r="P44" i="26"/>
  <c r="O44" i="26"/>
  <c r="A44" i="26"/>
  <c r="P42" i="26"/>
  <c r="O42" i="26" s="1"/>
  <c r="P40" i="26"/>
  <c r="L40" i="26" s="1"/>
  <c r="O40" i="26"/>
  <c r="A40" i="26"/>
  <c r="P38" i="26"/>
  <c r="O38" i="26" s="1"/>
  <c r="P36" i="26"/>
  <c r="A36" i="26"/>
  <c r="P34" i="26"/>
  <c r="L34" i="26" s="1"/>
  <c r="P32" i="26"/>
  <c r="O32" i="26" s="1"/>
  <c r="L32" i="26"/>
  <c r="A32" i="26"/>
  <c r="P30" i="26"/>
  <c r="O30" i="26" s="1"/>
  <c r="P28" i="26"/>
  <c r="L28" i="26" s="1"/>
  <c r="O28" i="26"/>
  <c r="A28" i="26"/>
  <c r="P26" i="26"/>
  <c r="P24" i="26"/>
  <c r="O24" i="26"/>
  <c r="A24" i="26"/>
  <c r="P22" i="26"/>
  <c r="O22" i="26" s="1"/>
  <c r="P20" i="26"/>
  <c r="A20" i="26"/>
  <c r="P18" i="26"/>
  <c r="L18" i="26" s="1"/>
  <c r="P16" i="26"/>
  <c r="A16" i="26"/>
  <c r="P14" i="26"/>
  <c r="O14" i="26" s="1"/>
  <c r="L14" i="26"/>
  <c r="P12" i="26"/>
  <c r="A12" i="26"/>
  <c r="P10" i="26"/>
  <c r="L10" i="26"/>
  <c r="P8" i="26"/>
  <c r="O8" i="26"/>
  <c r="A8" i="26"/>
  <c r="E118" i="26"/>
  <c r="H117" i="26"/>
  <c r="E60" i="26"/>
  <c r="E117" i="26" s="1"/>
  <c r="S2" i="26"/>
  <c r="A58" i="26"/>
  <c r="A115" i="26"/>
  <c r="Q168" i="25"/>
  <c r="Q166" i="25"/>
  <c r="M166" i="25" s="1"/>
  <c r="Q164" i="25"/>
  <c r="P164" i="25" s="1"/>
  <c r="M164" i="25"/>
  <c r="Q162" i="25"/>
  <c r="Q160" i="25"/>
  <c r="Q158" i="25"/>
  <c r="Q156" i="25"/>
  <c r="Q154" i="25"/>
  <c r="P154" i="25"/>
  <c r="Q152" i="25"/>
  <c r="Q150" i="25"/>
  <c r="M150" i="25" s="1"/>
  <c r="Q148" i="25"/>
  <c r="M148" i="25" s="1"/>
  <c r="Q146" i="25"/>
  <c r="Q144" i="25"/>
  <c r="Q142" i="25"/>
  <c r="P142" i="25" s="1"/>
  <c r="Q140" i="25"/>
  <c r="P140" i="25" s="1"/>
  <c r="Q138" i="25"/>
  <c r="Q136" i="25"/>
  <c r="M136" i="25"/>
  <c r="Q134" i="25"/>
  <c r="Q132" i="25"/>
  <c r="M132" i="25" s="1"/>
  <c r="Q130" i="25"/>
  <c r="Q128" i="25"/>
  <c r="Q126" i="25"/>
  <c r="P126" i="25" s="1"/>
  <c r="Q124" i="25"/>
  <c r="Q122" i="25"/>
  <c r="P122" i="25"/>
  <c r="J117" i="25"/>
  <c r="B116" i="25"/>
  <c r="Q111" i="25"/>
  <c r="P111" i="25"/>
  <c r="Q109" i="25"/>
  <c r="M109" i="25"/>
  <c r="Q107" i="25"/>
  <c r="P107" i="25"/>
  <c r="M107" i="25"/>
  <c r="Q105" i="25"/>
  <c r="Q103" i="25"/>
  <c r="P103" i="25"/>
  <c r="Q101" i="25"/>
  <c r="P101" i="25"/>
  <c r="Q99" i="25"/>
  <c r="P99" i="25"/>
  <c r="M99" i="25"/>
  <c r="Q97" i="25"/>
  <c r="P97" i="25" s="1"/>
  <c r="Q95" i="25"/>
  <c r="P95" i="25" s="1"/>
  <c r="Q93" i="25"/>
  <c r="P93" i="25" s="1"/>
  <c r="Q91" i="25"/>
  <c r="M91" i="25" s="1"/>
  <c r="P91" i="25"/>
  <c r="Q89" i="25"/>
  <c r="P89" i="25"/>
  <c r="M89" i="25"/>
  <c r="Q87" i="25"/>
  <c r="P87" i="25" s="1"/>
  <c r="Q85" i="25"/>
  <c r="M85" i="25" s="1"/>
  <c r="Q83" i="25"/>
  <c r="P83" i="25" s="1"/>
  <c r="Q81" i="25"/>
  <c r="Q79" i="25"/>
  <c r="P79" i="25"/>
  <c r="Q77" i="25"/>
  <c r="P77" i="25"/>
  <c r="Q75" i="25"/>
  <c r="P75" i="25"/>
  <c r="Q73" i="25"/>
  <c r="P73" i="25"/>
  <c r="Q71" i="25"/>
  <c r="M71" i="25"/>
  <c r="Q69" i="25"/>
  <c r="P69" i="25"/>
  <c r="Q67" i="25"/>
  <c r="P67" i="25"/>
  <c r="Q65" i="25"/>
  <c r="P65" i="25"/>
  <c r="E61" i="25"/>
  <c r="E118" i="25"/>
  <c r="M60" i="25"/>
  <c r="M117" i="25"/>
  <c r="J60" i="25"/>
  <c r="H60" i="25"/>
  <c r="H117" i="25" s="1"/>
  <c r="E60" i="25"/>
  <c r="E117" i="25" s="1"/>
  <c r="B60" i="25"/>
  <c r="B117" i="25" s="1"/>
  <c r="P59" i="25"/>
  <c r="P116" i="25" s="1"/>
  <c r="O59" i="25"/>
  <c r="O116" i="25" s="1"/>
  <c r="N59" i="25"/>
  <c r="N116" i="25" s="1"/>
  <c r="M59" i="25"/>
  <c r="M116" i="25" s="1"/>
  <c r="F59" i="25"/>
  <c r="F116" i="25" s="1"/>
  <c r="D59" i="25"/>
  <c r="D116" i="25" s="1"/>
  <c r="B59" i="25"/>
  <c r="Q54" i="25"/>
  <c r="P54" i="25"/>
  <c r="Q52" i="25"/>
  <c r="M52" i="25"/>
  <c r="Q50" i="25"/>
  <c r="Q48" i="25"/>
  <c r="Q46" i="25"/>
  <c r="P46" i="25"/>
  <c r="M46" i="25"/>
  <c r="Q44" i="25"/>
  <c r="Q42" i="25"/>
  <c r="P42" i="25"/>
  <c r="Q40" i="25"/>
  <c r="P40" i="25"/>
  <c r="Q38" i="25"/>
  <c r="P38" i="25"/>
  <c r="M38" i="25"/>
  <c r="Q36" i="25"/>
  <c r="M36" i="25" s="1"/>
  <c r="Q34" i="25"/>
  <c r="M34" i="25" s="1"/>
  <c r="Q32" i="25"/>
  <c r="Q30" i="25"/>
  <c r="M30" i="25"/>
  <c r="P30" i="25"/>
  <c r="Q28" i="25"/>
  <c r="P28" i="25" s="1"/>
  <c r="Q26" i="25"/>
  <c r="P26" i="25" s="1"/>
  <c r="Q24" i="25"/>
  <c r="M24" i="25" s="1"/>
  <c r="P24" i="25"/>
  <c r="Q22" i="25"/>
  <c r="P22" i="25"/>
  <c r="Q20" i="25"/>
  <c r="Q18" i="25"/>
  <c r="M18" i="25" s="1"/>
  <c r="Q16" i="25"/>
  <c r="P16" i="25" s="1"/>
  <c r="M16" i="25"/>
  <c r="Q14" i="25"/>
  <c r="M14" i="25"/>
  <c r="P14" i="25"/>
  <c r="Q12" i="25"/>
  <c r="P12" i="25" s="1"/>
  <c r="Q10" i="25"/>
  <c r="M10" i="25" s="1"/>
  <c r="Q8" i="25"/>
  <c r="T2" i="25"/>
  <c r="B11" i="28"/>
  <c r="Q168" i="24"/>
  <c r="P168" i="24"/>
  <c r="Q166" i="24"/>
  <c r="M166" i="24"/>
  <c r="Q164" i="24"/>
  <c r="M164" i="24"/>
  <c r="P164" i="24"/>
  <c r="Q162" i="24"/>
  <c r="P162" i="24" s="1"/>
  <c r="Q160" i="24"/>
  <c r="P160" i="24" s="1"/>
  <c r="Q158" i="24"/>
  <c r="P158" i="24" s="1"/>
  <c r="Q156" i="24"/>
  <c r="Q154" i="24"/>
  <c r="Q152" i="24"/>
  <c r="P152" i="24" s="1"/>
  <c r="Q150" i="24"/>
  <c r="M150" i="24" s="1"/>
  <c r="Q148" i="24"/>
  <c r="M148" i="24" s="1"/>
  <c r="Q146" i="24"/>
  <c r="Q144" i="24"/>
  <c r="M144" i="24"/>
  <c r="Q142" i="24"/>
  <c r="Q140" i="24"/>
  <c r="P140" i="24" s="1"/>
  <c r="Q138" i="24"/>
  <c r="P138" i="24" s="1"/>
  <c r="Q136" i="24"/>
  <c r="Q134" i="24"/>
  <c r="Q132" i="24"/>
  <c r="M132" i="24" s="1"/>
  <c r="Q130" i="24"/>
  <c r="P130" i="24" s="1"/>
  <c r="Q128" i="24"/>
  <c r="M128" i="24" s="1"/>
  <c r="P128" i="24"/>
  <c r="Q126" i="24"/>
  <c r="P126" i="24"/>
  <c r="Q124" i="24"/>
  <c r="Q122" i="24"/>
  <c r="P122" i="24" s="1"/>
  <c r="J117" i="24"/>
  <c r="B116" i="24"/>
  <c r="Q111" i="24"/>
  <c r="P111" i="24" s="1"/>
  <c r="Q109" i="24"/>
  <c r="M109" i="24" s="1"/>
  <c r="Q107" i="24"/>
  <c r="Q105" i="24"/>
  <c r="Q103" i="24"/>
  <c r="Q101" i="24"/>
  <c r="P101" i="24"/>
  <c r="Q99" i="24"/>
  <c r="M99" i="24"/>
  <c r="Q97" i="24"/>
  <c r="M97" i="24"/>
  <c r="P97" i="24"/>
  <c r="Q95" i="24"/>
  <c r="Q93" i="24"/>
  <c r="M93" i="24"/>
  <c r="P93" i="24"/>
  <c r="Q91" i="24"/>
  <c r="M91" i="24" s="1"/>
  <c r="Q89" i="24"/>
  <c r="Q87" i="24"/>
  <c r="M87" i="24"/>
  <c r="P87" i="24"/>
  <c r="Q85" i="24"/>
  <c r="Q83" i="24"/>
  <c r="P83" i="24"/>
  <c r="Q81" i="24"/>
  <c r="P81" i="24"/>
  <c r="Q79" i="24"/>
  <c r="P79" i="24"/>
  <c r="Q77" i="24"/>
  <c r="Q75" i="24"/>
  <c r="M75" i="24" s="1"/>
  <c r="Q73" i="24"/>
  <c r="M73" i="24" s="1"/>
  <c r="Q71" i="24"/>
  <c r="Q69" i="24"/>
  <c r="Q67" i="24"/>
  <c r="Q65" i="24"/>
  <c r="E61" i="24"/>
  <c r="E118" i="24" s="1"/>
  <c r="M60" i="24"/>
  <c r="M117" i="24" s="1"/>
  <c r="J60" i="24"/>
  <c r="H60" i="24"/>
  <c r="H117" i="24"/>
  <c r="E60" i="24"/>
  <c r="E117" i="24"/>
  <c r="B60" i="24"/>
  <c r="B117" i="24"/>
  <c r="P59" i="24"/>
  <c r="P116" i="24"/>
  <c r="O59" i="24"/>
  <c r="O116" i="24"/>
  <c r="N59" i="24"/>
  <c r="N116" i="24"/>
  <c r="M59" i="24"/>
  <c r="M116" i="24"/>
  <c r="F59" i="24"/>
  <c r="F116" i="24"/>
  <c r="D59" i="24"/>
  <c r="D116" i="24"/>
  <c r="B59" i="24"/>
  <c r="Q54" i="24"/>
  <c r="P54" i="24" s="1"/>
  <c r="Q52" i="24"/>
  <c r="P52" i="24" s="1"/>
  <c r="Q50" i="24"/>
  <c r="P50" i="24" s="1"/>
  <c r="Q48" i="24"/>
  <c r="Q46" i="24"/>
  <c r="P46" i="24"/>
  <c r="Q44" i="24"/>
  <c r="Q42" i="24"/>
  <c r="P42" i="24" s="1"/>
  <c r="Q40" i="24"/>
  <c r="P40" i="24" s="1"/>
  <c r="Q38" i="24"/>
  <c r="P38" i="24" s="1"/>
  <c r="Q36" i="24"/>
  <c r="M36" i="24" s="1"/>
  <c r="Q34" i="24"/>
  <c r="Q32" i="24"/>
  <c r="M32" i="24"/>
  <c r="Q30" i="24"/>
  <c r="P30" i="24"/>
  <c r="Q28" i="24"/>
  <c r="Q26" i="24"/>
  <c r="P26" i="24" s="1"/>
  <c r="Q24" i="24"/>
  <c r="P24" i="24" s="1"/>
  <c r="Q22" i="24"/>
  <c r="Q20" i="24"/>
  <c r="P20" i="24"/>
  <c r="M20" i="24"/>
  <c r="Q18" i="24"/>
  <c r="M18" i="24" s="1"/>
  <c r="P18" i="24"/>
  <c r="Q16" i="24"/>
  <c r="Q14" i="24"/>
  <c r="M14" i="24" s="1"/>
  <c r="P14" i="24"/>
  <c r="Q12" i="24"/>
  <c r="Q10" i="24"/>
  <c r="Q8" i="24"/>
  <c r="M8" i="24"/>
  <c r="T2" i="24"/>
  <c r="B10" i="28"/>
  <c r="Q168" i="23"/>
  <c r="P168" i="23"/>
  <c r="Q166" i="23"/>
  <c r="P166" i="23"/>
  <c r="Q164" i="23"/>
  <c r="P164" i="23"/>
  <c r="Q162" i="23"/>
  <c r="P162" i="23"/>
  <c r="M162" i="23"/>
  <c r="Q160" i="23"/>
  <c r="P160" i="23" s="1"/>
  <c r="Q158" i="23"/>
  <c r="Q156" i="23"/>
  <c r="M156" i="23"/>
  <c r="P156" i="23"/>
  <c r="Q154" i="23"/>
  <c r="P154" i="23" s="1"/>
  <c r="Q152" i="23"/>
  <c r="M152" i="23" s="1"/>
  <c r="Q150" i="23"/>
  <c r="P150" i="23" s="1"/>
  <c r="M150" i="23"/>
  <c r="Q148" i="23"/>
  <c r="M148" i="23"/>
  <c r="Q146" i="23"/>
  <c r="Q144" i="23"/>
  <c r="P144" i="23" s="1"/>
  <c r="Q142" i="23"/>
  <c r="M142" i="23" s="1"/>
  <c r="Q140" i="23"/>
  <c r="M140" i="23" s="1"/>
  <c r="Q138" i="23"/>
  <c r="P138" i="23" s="1"/>
  <c r="Q136" i="23"/>
  <c r="P136" i="23" s="1"/>
  <c r="Q134" i="23"/>
  <c r="M134" i="23" s="1"/>
  <c r="Q132" i="23"/>
  <c r="Q130" i="23"/>
  <c r="P130" i="23"/>
  <c r="Q128" i="23"/>
  <c r="Q126" i="23"/>
  <c r="P126" i="23" s="1"/>
  <c r="Q124" i="23"/>
  <c r="Q122" i="23"/>
  <c r="M122" i="23"/>
  <c r="P122" i="23"/>
  <c r="J117" i="23"/>
  <c r="B116" i="23"/>
  <c r="Q111" i="23"/>
  <c r="P111" i="23" s="1"/>
  <c r="Q109" i="23"/>
  <c r="Q107" i="23"/>
  <c r="Q105" i="23"/>
  <c r="P105" i="23" s="1"/>
  <c r="Q103" i="23"/>
  <c r="M103" i="23" s="1"/>
  <c r="Q101" i="23"/>
  <c r="P101" i="23" s="1"/>
  <c r="Q99" i="23"/>
  <c r="M99" i="23" s="1"/>
  <c r="Q97" i="23"/>
  <c r="Q95" i="23"/>
  <c r="M95" i="23"/>
  <c r="Q93" i="23"/>
  <c r="M93" i="23"/>
  <c r="Q91" i="23"/>
  <c r="P91" i="23"/>
  <c r="M91" i="23"/>
  <c r="Q89" i="23"/>
  <c r="P89" i="23" s="1"/>
  <c r="Q87" i="23"/>
  <c r="M87" i="23" s="1"/>
  <c r="Q85" i="23"/>
  <c r="Q83" i="23"/>
  <c r="M83" i="23"/>
  <c r="Q81" i="23"/>
  <c r="Q79" i="23"/>
  <c r="P79" i="23" s="1"/>
  <c r="Q77" i="23"/>
  <c r="M77" i="23" s="1"/>
  <c r="P77" i="23"/>
  <c r="Q75" i="23"/>
  <c r="P75" i="23"/>
  <c r="Q73" i="23"/>
  <c r="M73" i="23"/>
  <c r="Q71" i="23"/>
  <c r="P71" i="23"/>
  <c r="M71" i="23"/>
  <c r="Q69" i="23"/>
  <c r="M69" i="23" s="1"/>
  <c r="Q67" i="23"/>
  <c r="M67" i="23" s="1"/>
  <c r="Q65" i="23"/>
  <c r="P65" i="23" s="1"/>
  <c r="E61" i="23"/>
  <c r="E118" i="23" s="1"/>
  <c r="M60" i="23"/>
  <c r="M117" i="23" s="1"/>
  <c r="J60" i="23"/>
  <c r="H60" i="23"/>
  <c r="H117" i="23"/>
  <c r="E60" i="23"/>
  <c r="E117" i="23"/>
  <c r="B60" i="23"/>
  <c r="B117" i="23"/>
  <c r="P59" i="23"/>
  <c r="P116" i="23"/>
  <c r="O59" i="23"/>
  <c r="O116" i="23"/>
  <c r="N59" i="23"/>
  <c r="N116" i="23"/>
  <c r="M59" i="23"/>
  <c r="M116" i="23"/>
  <c r="F59" i="23"/>
  <c r="F116" i="23"/>
  <c r="D59" i="23"/>
  <c r="D116" i="23"/>
  <c r="B59" i="23"/>
  <c r="Q54" i="23"/>
  <c r="Q52" i="23"/>
  <c r="P52" i="23"/>
  <c r="M52" i="23"/>
  <c r="Q50" i="23"/>
  <c r="P50" i="23" s="1"/>
  <c r="M50" i="23"/>
  <c r="Q48" i="23"/>
  <c r="P48" i="23"/>
  <c r="Q46" i="23"/>
  <c r="P46" i="23"/>
  <c r="Q44" i="23"/>
  <c r="M44" i="23"/>
  <c r="P44" i="23"/>
  <c r="Q42" i="23"/>
  <c r="Q40" i="23"/>
  <c r="M40" i="23"/>
  <c r="Q38" i="23"/>
  <c r="Q36" i="23"/>
  <c r="M36" i="23" s="1"/>
  <c r="Q34" i="23"/>
  <c r="M34" i="23" s="1"/>
  <c r="Q32" i="23"/>
  <c r="Q30" i="23"/>
  <c r="Q28" i="23"/>
  <c r="M28" i="23" s="1"/>
  <c r="Q26" i="23"/>
  <c r="M26" i="23"/>
  <c r="Q24" i="23"/>
  <c r="Q22" i="23"/>
  <c r="Q20" i="23"/>
  <c r="Q18" i="23"/>
  <c r="P18" i="23" s="1"/>
  <c r="M18" i="23"/>
  <c r="Q16" i="23"/>
  <c r="Q14" i="23"/>
  <c r="M14" i="23" s="1"/>
  <c r="Q12" i="23"/>
  <c r="M12" i="23"/>
  <c r="P12" i="23"/>
  <c r="Q10" i="23"/>
  <c r="Q8" i="23"/>
  <c r="M8" i="23"/>
  <c r="T2" i="23"/>
  <c r="B8" i="23"/>
  <c r="Q168" i="22"/>
  <c r="Q166" i="22"/>
  <c r="M166" i="22" s="1"/>
  <c r="P166" i="22"/>
  <c r="Q164" i="22"/>
  <c r="Q162" i="22"/>
  <c r="Q160" i="22"/>
  <c r="P160" i="22"/>
  <c r="Q158" i="22"/>
  <c r="Q156" i="22"/>
  <c r="Q154" i="22"/>
  <c r="P154" i="22"/>
  <c r="Q152" i="22"/>
  <c r="P152" i="22"/>
  <c r="M152" i="22"/>
  <c r="Q150" i="22"/>
  <c r="M150" i="22" s="1"/>
  <c r="Q148" i="22"/>
  <c r="M148" i="22" s="1"/>
  <c r="Q146" i="22"/>
  <c r="M146" i="22" s="1"/>
  <c r="P146" i="22"/>
  <c r="Q144" i="22"/>
  <c r="Q142" i="22"/>
  <c r="P142" i="22" s="1"/>
  <c r="Q140" i="22"/>
  <c r="P140" i="22" s="1"/>
  <c r="Q138" i="22"/>
  <c r="P138" i="22" s="1"/>
  <c r="Q136" i="22"/>
  <c r="Q134" i="22"/>
  <c r="P134" i="22"/>
  <c r="M134" i="22"/>
  <c r="Q132" i="22"/>
  <c r="P132" i="22" s="1"/>
  <c r="Q130" i="22"/>
  <c r="P130" i="22" s="1"/>
  <c r="Q128" i="22"/>
  <c r="P128" i="22" s="1"/>
  <c r="Q126" i="22"/>
  <c r="Q124" i="22"/>
  <c r="Q122" i="22"/>
  <c r="M122" i="22" s="1"/>
  <c r="J117" i="22"/>
  <c r="B116" i="22"/>
  <c r="Q111" i="22"/>
  <c r="Q109" i="22"/>
  <c r="Q107" i="22"/>
  <c r="P107" i="22" s="1"/>
  <c r="Q105" i="22"/>
  <c r="P105" i="22" s="1"/>
  <c r="Q103" i="22"/>
  <c r="M103" i="22" s="1"/>
  <c r="Q101" i="22"/>
  <c r="Q99" i="22"/>
  <c r="M99" i="22"/>
  <c r="Q97" i="22"/>
  <c r="P97" i="22"/>
  <c r="Q95" i="22"/>
  <c r="P95" i="22"/>
  <c r="Q93" i="22"/>
  <c r="Q91" i="22"/>
  <c r="P91" i="22" s="1"/>
  <c r="M91" i="22"/>
  <c r="Q89" i="22"/>
  <c r="P89" i="22"/>
  <c r="Q87" i="22"/>
  <c r="P87" i="22"/>
  <c r="Q85" i="22"/>
  <c r="M85" i="22"/>
  <c r="Q83" i="22"/>
  <c r="P83" i="22"/>
  <c r="Q81" i="22"/>
  <c r="Q79" i="22"/>
  <c r="P79" i="22" s="1"/>
  <c r="Q77" i="22"/>
  <c r="P77" i="22" s="1"/>
  <c r="Q75" i="22"/>
  <c r="M75" i="22" s="1"/>
  <c r="Q73" i="22"/>
  <c r="P73" i="22" s="1"/>
  <c r="Q71" i="22"/>
  <c r="P71" i="22" s="1"/>
  <c r="Q69" i="22"/>
  <c r="P69" i="22" s="1"/>
  <c r="Q67" i="22"/>
  <c r="M67" i="22" s="1"/>
  <c r="Q65" i="22"/>
  <c r="P65" i="22" s="1"/>
  <c r="E61" i="22"/>
  <c r="E118" i="22" s="1"/>
  <c r="M60" i="22"/>
  <c r="M117" i="22" s="1"/>
  <c r="J60" i="22"/>
  <c r="H60" i="22"/>
  <c r="H117" i="22"/>
  <c r="E60" i="22"/>
  <c r="E117" i="22"/>
  <c r="B60" i="22"/>
  <c r="B117" i="22"/>
  <c r="F59" i="22"/>
  <c r="F116" i="22"/>
  <c r="D59" i="22"/>
  <c r="D116" i="22"/>
  <c r="B59" i="22"/>
  <c r="Q54" i="22"/>
  <c r="P54" i="22" s="1"/>
  <c r="Q52" i="22"/>
  <c r="M52" i="22" s="1"/>
  <c r="Q50" i="22"/>
  <c r="M50" i="22" s="1"/>
  <c r="Q48" i="22"/>
  <c r="Q46" i="22"/>
  <c r="P46" i="22"/>
  <c r="Q44" i="22"/>
  <c r="P44" i="22"/>
  <c r="Q42" i="22"/>
  <c r="P42" i="22"/>
  <c r="Q40" i="22"/>
  <c r="P40" i="22"/>
  <c r="Q38" i="22"/>
  <c r="Q36" i="22"/>
  <c r="P36" i="22" s="1"/>
  <c r="Q34" i="22"/>
  <c r="P34" i="22" s="1"/>
  <c r="Q32" i="22"/>
  <c r="Q30" i="22"/>
  <c r="P30" i="22"/>
  <c r="Q28" i="22"/>
  <c r="Q26" i="22"/>
  <c r="M26" i="22" s="1"/>
  <c r="Q24" i="22"/>
  <c r="Q22" i="22"/>
  <c r="P22" i="22"/>
  <c r="Q20" i="22"/>
  <c r="Q18" i="22"/>
  <c r="Q16" i="22"/>
  <c r="Q14" i="22"/>
  <c r="Q12" i="22"/>
  <c r="Q10" i="22"/>
  <c r="Q8" i="22"/>
  <c r="T2" i="22"/>
  <c r="B8" i="28"/>
  <c r="Q168" i="21"/>
  <c r="P168" i="21" s="1"/>
  <c r="Q166" i="21"/>
  <c r="P166" i="21" s="1"/>
  <c r="Q164" i="21"/>
  <c r="M164" i="21" s="1"/>
  <c r="Q162" i="21"/>
  <c r="P162" i="21" s="1"/>
  <c r="Q160" i="21"/>
  <c r="Q158" i="21"/>
  <c r="M158" i="21"/>
  <c r="Q156" i="21"/>
  <c r="M156" i="21"/>
  <c r="Q154" i="21"/>
  <c r="M154" i="21"/>
  <c r="P154" i="21"/>
  <c r="Q152" i="21"/>
  <c r="P152" i="21" s="1"/>
  <c r="Q150" i="21"/>
  <c r="Q148" i="21"/>
  <c r="Q146" i="21"/>
  <c r="P146" i="21" s="1"/>
  <c r="Q144" i="21"/>
  <c r="M144" i="21" s="1"/>
  <c r="Q142" i="21"/>
  <c r="P142" i="21" s="1"/>
  <c r="Q140" i="21"/>
  <c r="P140" i="21" s="1"/>
  <c r="Q138" i="21"/>
  <c r="P138" i="21" s="1"/>
  <c r="Q136" i="21"/>
  <c r="Q134" i="21"/>
  <c r="M134" i="21"/>
  <c r="Q132" i="21"/>
  <c r="P132" i="21"/>
  <c r="Q130" i="21"/>
  <c r="Q128" i="21"/>
  <c r="P128" i="21" s="1"/>
  <c r="Q126" i="21"/>
  <c r="P126" i="21" s="1"/>
  <c r="Q124" i="21"/>
  <c r="P124" i="21" s="1"/>
  <c r="Q122" i="21"/>
  <c r="M122" i="21" s="1"/>
  <c r="J117" i="21"/>
  <c r="B116" i="21"/>
  <c r="Q111" i="21"/>
  <c r="P111" i="21" s="1"/>
  <c r="Q109" i="21"/>
  <c r="Q107" i="21"/>
  <c r="M107" i="21"/>
  <c r="Q105" i="21"/>
  <c r="P105" i="21"/>
  <c r="Q103" i="21"/>
  <c r="M103" i="21"/>
  <c r="Q101" i="21"/>
  <c r="P101" i="21"/>
  <c r="Q99" i="21"/>
  <c r="P99" i="21"/>
  <c r="Q97" i="21"/>
  <c r="P97" i="21"/>
  <c r="Q95" i="21"/>
  <c r="M95" i="21"/>
  <c r="Q93" i="21"/>
  <c r="P93" i="21"/>
  <c r="Q91" i="21"/>
  <c r="Q89" i="21"/>
  <c r="P89" i="21" s="1"/>
  <c r="Q87" i="21"/>
  <c r="P87" i="21" s="1"/>
  <c r="M87" i="21"/>
  <c r="Q85" i="21"/>
  <c r="M85" i="21"/>
  <c r="Q83" i="21"/>
  <c r="M83" i="21"/>
  <c r="P83" i="21"/>
  <c r="Q81" i="21"/>
  <c r="Q79" i="21"/>
  <c r="Q77" i="21"/>
  <c r="Q75" i="21"/>
  <c r="Q73" i="21"/>
  <c r="Q71" i="21"/>
  <c r="Q69" i="21"/>
  <c r="Q67" i="21"/>
  <c r="M67" i="21"/>
  <c r="Q65" i="21"/>
  <c r="M65" i="21"/>
  <c r="E61" i="21"/>
  <c r="E118" i="21"/>
  <c r="M60" i="21"/>
  <c r="M117" i="21"/>
  <c r="J60" i="21"/>
  <c r="H60" i="21"/>
  <c r="H117" i="21" s="1"/>
  <c r="E60" i="21"/>
  <c r="E117" i="21" s="1"/>
  <c r="B60" i="21"/>
  <c r="B117" i="21" s="1"/>
  <c r="F59" i="21"/>
  <c r="F116" i="21" s="1"/>
  <c r="D59" i="21"/>
  <c r="D116" i="21" s="1"/>
  <c r="B59" i="21"/>
  <c r="Q54" i="21"/>
  <c r="Q52" i="21"/>
  <c r="M52" i="21" s="1"/>
  <c r="Q50" i="21"/>
  <c r="M50" i="21" s="1"/>
  <c r="Q48" i="21"/>
  <c r="M48" i="21" s="1"/>
  <c r="P48" i="21"/>
  <c r="Q46" i="21"/>
  <c r="M46" i="21"/>
  <c r="P46" i="21"/>
  <c r="Q44" i="21"/>
  <c r="Q42" i="21"/>
  <c r="M42" i="21"/>
  <c r="Q40" i="21"/>
  <c r="Q38" i="21"/>
  <c r="P38" i="21" s="1"/>
  <c r="Q36" i="21"/>
  <c r="Q34" i="21"/>
  <c r="Q32" i="21"/>
  <c r="Q30" i="21"/>
  <c r="M30" i="21"/>
  <c r="Q28" i="21"/>
  <c r="Q26" i="21"/>
  <c r="M26" i="21" s="1"/>
  <c r="Q24" i="21"/>
  <c r="Q22" i="21"/>
  <c r="Q20" i="21"/>
  <c r="Q18" i="21"/>
  <c r="Q16" i="21"/>
  <c r="Q14" i="21"/>
  <c r="P14" i="21"/>
  <c r="Q12" i="21"/>
  <c r="M12" i="21"/>
  <c r="P12" i="21"/>
  <c r="Q10" i="21"/>
  <c r="Q8" i="21"/>
  <c r="M8" i="21"/>
  <c r="B61" i="21"/>
  <c r="T2" i="21"/>
  <c r="B7" i="28"/>
  <c r="Q168" i="20"/>
  <c r="Q166" i="20"/>
  <c r="M166" i="20"/>
  <c r="P166" i="20"/>
  <c r="Q164" i="20"/>
  <c r="P164" i="20" s="1"/>
  <c r="Q162" i="20"/>
  <c r="P162" i="20" s="1"/>
  <c r="Q160" i="20"/>
  <c r="Q158" i="20"/>
  <c r="M158" i="20"/>
  <c r="Q156" i="20"/>
  <c r="M156" i="20"/>
  <c r="Q154" i="20"/>
  <c r="Q152" i="20"/>
  <c r="P152" i="20" s="1"/>
  <c r="Q150" i="20"/>
  <c r="P150" i="20" s="1"/>
  <c r="Q148" i="20"/>
  <c r="P148" i="20" s="1"/>
  <c r="Q146" i="20"/>
  <c r="P146" i="20" s="1"/>
  <c r="Q144" i="20"/>
  <c r="P144" i="20" s="1"/>
  <c r="Q142" i="20"/>
  <c r="P142" i="20" s="1"/>
  <c r="Q140" i="20"/>
  <c r="P140" i="20" s="1"/>
  <c r="Q138" i="20"/>
  <c r="Q136" i="20"/>
  <c r="Q134" i="20"/>
  <c r="M134" i="20" s="1"/>
  <c r="Q132" i="20"/>
  <c r="M132" i="20" s="1"/>
  <c r="Q130" i="20"/>
  <c r="M130" i="20" s="1"/>
  <c r="Q128" i="20"/>
  <c r="M128" i="20" s="1"/>
  <c r="Q126" i="20"/>
  <c r="P126" i="20" s="1"/>
  <c r="M126" i="20"/>
  <c r="Q124" i="20"/>
  <c r="P124" i="20"/>
  <c r="Q122" i="20"/>
  <c r="M122" i="20"/>
  <c r="J117" i="20"/>
  <c r="B116" i="20"/>
  <c r="Q111" i="20"/>
  <c r="M111" i="20"/>
  <c r="P111" i="20"/>
  <c r="Q109" i="20"/>
  <c r="M109" i="20" s="1"/>
  <c r="Q107" i="20"/>
  <c r="M107" i="20" s="1"/>
  <c r="Q105" i="20"/>
  <c r="M105" i="20" s="1"/>
  <c r="Q103" i="20"/>
  <c r="Q101" i="20"/>
  <c r="M101" i="20"/>
  <c r="Q99" i="20"/>
  <c r="Q97" i="20"/>
  <c r="Q95" i="20"/>
  <c r="P95" i="20"/>
  <c r="Q93" i="20"/>
  <c r="P93" i="20"/>
  <c r="Q91" i="20"/>
  <c r="P91" i="20"/>
  <c r="Q89" i="20"/>
  <c r="M89" i="20"/>
  <c r="Q87" i="20"/>
  <c r="P87" i="20"/>
  <c r="Q85" i="20"/>
  <c r="P85" i="20"/>
  <c r="Q83" i="20"/>
  <c r="P83" i="20"/>
  <c r="Q81" i="20"/>
  <c r="Q79" i="20"/>
  <c r="P79" i="20" s="1"/>
  <c r="Q77" i="20"/>
  <c r="P77" i="20" s="1"/>
  <c r="Q75" i="20"/>
  <c r="P75" i="20" s="1"/>
  <c r="Q73" i="20"/>
  <c r="M73" i="20" s="1"/>
  <c r="Q71" i="20"/>
  <c r="Q69" i="20"/>
  <c r="Q67" i="20"/>
  <c r="P67" i="20" s="1"/>
  <c r="M67" i="20"/>
  <c r="Q65" i="20"/>
  <c r="M65" i="20"/>
  <c r="E61" i="20"/>
  <c r="E118" i="20"/>
  <c r="M60" i="20"/>
  <c r="M117" i="20"/>
  <c r="J60" i="20"/>
  <c r="H60" i="20"/>
  <c r="H117" i="20" s="1"/>
  <c r="E60" i="20"/>
  <c r="E117" i="20" s="1"/>
  <c r="B60" i="20"/>
  <c r="B117" i="20" s="1"/>
  <c r="F59" i="20"/>
  <c r="F116" i="20" s="1"/>
  <c r="D59" i="20"/>
  <c r="D116" i="20" s="1"/>
  <c r="B59" i="20"/>
  <c r="Q54" i="20"/>
  <c r="Q52" i="20"/>
  <c r="Q50" i="20"/>
  <c r="Q48" i="20"/>
  <c r="P48" i="20" s="1"/>
  <c r="Q46" i="20"/>
  <c r="M46" i="20" s="1"/>
  <c r="Q44" i="20"/>
  <c r="Q42" i="20"/>
  <c r="Q40" i="20"/>
  <c r="Q38" i="20"/>
  <c r="M38" i="20"/>
  <c r="Q36" i="20"/>
  <c r="Q34" i="20"/>
  <c r="M34" i="20" s="1"/>
  <c r="Q32" i="20"/>
  <c r="M32" i="20" s="1"/>
  <c r="P32" i="20"/>
  <c r="Q30" i="20"/>
  <c r="M30" i="20"/>
  <c r="Q28" i="20"/>
  <c r="Q26" i="20"/>
  <c r="P26" i="20" s="1"/>
  <c r="Q24" i="20"/>
  <c r="M24" i="20" s="1"/>
  <c r="P24" i="20"/>
  <c r="Q22" i="20"/>
  <c r="M22" i="20"/>
  <c r="Q20" i="20"/>
  <c r="Q18" i="20"/>
  <c r="P18" i="20" s="1"/>
  <c r="Q16" i="20"/>
  <c r="Q14" i="20"/>
  <c r="P14" i="20"/>
  <c r="Q12" i="20"/>
  <c r="Q10" i="20"/>
  <c r="Q8" i="20"/>
  <c r="P8" i="20"/>
  <c r="T2" i="20"/>
  <c r="B6" i="28"/>
  <c r="Q168" i="19"/>
  <c r="Q166" i="19"/>
  <c r="Q164" i="19"/>
  <c r="M164" i="19"/>
  <c r="P164" i="19"/>
  <c r="Q162" i="19"/>
  <c r="M162" i="19" s="1"/>
  <c r="Q160" i="19"/>
  <c r="M160" i="19" s="1"/>
  <c r="Q158" i="19"/>
  <c r="P158" i="19" s="1"/>
  <c r="Q156" i="19"/>
  <c r="M156" i="19" s="1"/>
  <c r="P156" i="19"/>
  <c r="Q154" i="19"/>
  <c r="M154" i="19"/>
  <c r="Q152" i="19"/>
  <c r="M152" i="19"/>
  <c r="P152" i="19"/>
  <c r="Q150" i="19"/>
  <c r="P150" i="19" s="1"/>
  <c r="M150" i="19"/>
  <c r="Q148" i="19"/>
  <c r="Q146" i="19"/>
  <c r="Q144" i="19"/>
  <c r="Q142" i="19"/>
  <c r="M142" i="19" s="1"/>
  <c r="Q140" i="19"/>
  <c r="M140" i="19" s="1"/>
  <c r="Q138" i="19"/>
  <c r="Q136" i="19"/>
  <c r="Q134" i="19"/>
  <c r="P134" i="19" s="1"/>
  <c r="Q132" i="19"/>
  <c r="P132" i="19" s="1"/>
  <c r="Q130" i="19"/>
  <c r="P130" i="19" s="1"/>
  <c r="Q128" i="19"/>
  <c r="P128" i="19" s="1"/>
  <c r="Q126" i="19"/>
  <c r="P126" i="19" s="1"/>
  <c r="Q124" i="19"/>
  <c r="P124" i="19" s="1"/>
  <c r="Q122" i="19"/>
  <c r="P122" i="19" s="1"/>
  <c r="J117" i="19"/>
  <c r="B116" i="19"/>
  <c r="Q111" i="19"/>
  <c r="Q109" i="19"/>
  <c r="M109" i="19"/>
  <c r="P109" i="19"/>
  <c r="Q107" i="19"/>
  <c r="M107" i="19" s="1"/>
  <c r="P107" i="19"/>
  <c r="Q105" i="19"/>
  <c r="P105" i="19"/>
  <c r="Q103" i="19"/>
  <c r="P103" i="19"/>
  <c r="Q101" i="19"/>
  <c r="P101" i="19"/>
  <c r="M101" i="19"/>
  <c r="Q99" i="19"/>
  <c r="M99" i="19" s="1"/>
  <c r="Q97" i="19"/>
  <c r="P97" i="19" s="1"/>
  <c r="Q95" i="19"/>
  <c r="P95" i="19" s="1"/>
  <c r="Q93" i="19"/>
  <c r="M93" i="19" s="1"/>
  <c r="P93" i="19"/>
  <c r="Q91" i="19"/>
  <c r="P91" i="19"/>
  <c r="Q89" i="19"/>
  <c r="Q87" i="19"/>
  <c r="M87" i="19" s="1"/>
  <c r="P87" i="19"/>
  <c r="Q85" i="19"/>
  <c r="M85" i="19"/>
  <c r="Q83" i="19"/>
  <c r="M83" i="19"/>
  <c r="Q81" i="19"/>
  <c r="M81" i="19"/>
  <c r="P81" i="19"/>
  <c r="Q79" i="19"/>
  <c r="P79" i="19" s="1"/>
  <c r="Q77" i="19"/>
  <c r="P77" i="19" s="1"/>
  <c r="Q75" i="19"/>
  <c r="P75" i="19" s="1"/>
  <c r="Q73" i="19"/>
  <c r="P73" i="19" s="1"/>
  <c r="Q71" i="19"/>
  <c r="Q69" i="19"/>
  <c r="P69" i="19"/>
  <c r="Q67" i="19"/>
  <c r="P67" i="19"/>
  <c r="Q65" i="19"/>
  <c r="M65" i="19"/>
  <c r="E61" i="19"/>
  <c r="E118" i="19"/>
  <c r="M60" i="19"/>
  <c r="M117" i="19"/>
  <c r="J60" i="19"/>
  <c r="H60" i="19"/>
  <c r="H117" i="19" s="1"/>
  <c r="E60" i="19"/>
  <c r="E117" i="19" s="1"/>
  <c r="B60" i="19"/>
  <c r="B117" i="19" s="1"/>
  <c r="F59" i="19"/>
  <c r="F116" i="19" s="1"/>
  <c r="D59" i="19"/>
  <c r="D116" i="19" s="1"/>
  <c r="B59" i="19"/>
  <c r="Q54" i="19"/>
  <c r="P54" i="19"/>
  <c r="Q52" i="19"/>
  <c r="M52" i="19"/>
  <c r="Q50" i="19"/>
  <c r="Q48" i="19"/>
  <c r="M48" i="19" s="1"/>
  <c r="Q46" i="19"/>
  <c r="M46" i="19" s="1"/>
  <c r="Q44" i="19"/>
  <c r="M44" i="19" s="1"/>
  <c r="P44" i="19"/>
  <c r="Q42" i="19"/>
  <c r="Q40" i="19"/>
  <c r="P40" i="19" s="1"/>
  <c r="Q38" i="19"/>
  <c r="Q36" i="19"/>
  <c r="M36" i="19"/>
  <c r="Q34" i="19"/>
  <c r="P34" i="19"/>
  <c r="M34" i="19"/>
  <c r="Q32" i="19"/>
  <c r="M32" i="19" s="1"/>
  <c r="Q30" i="19"/>
  <c r="M30" i="19" s="1"/>
  <c r="Q28" i="19"/>
  <c r="Q26" i="19"/>
  <c r="Q24" i="19"/>
  <c r="Q22" i="19"/>
  <c r="P22" i="19"/>
  <c r="M22" i="19"/>
  <c r="Q20" i="19"/>
  <c r="M20" i="19" s="1"/>
  <c r="Q18" i="19"/>
  <c r="Q16" i="19"/>
  <c r="M16" i="19"/>
  <c r="P16" i="19"/>
  <c r="Q14" i="19"/>
  <c r="M14" i="19" s="1"/>
  <c r="Q12" i="19"/>
  <c r="Q10" i="19"/>
  <c r="M10" i="19"/>
  <c r="Q8" i="19"/>
  <c r="M8" i="19"/>
  <c r="P8" i="19"/>
  <c r="T2" i="19"/>
  <c r="B8" i="19"/>
  <c r="Q168" i="18"/>
  <c r="P168" i="18" s="1"/>
  <c r="Q166" i="18"/>
  <c r="P166" i="18" s="1"/>
  <c r="Q164" i="18"/>
  <c r="P164" i="18" s="1"/>
  <c r="Q162" i="18"/>
  <c r="M162" i="18" s="1"/>
  <c r="Q160" i="18"/>
  <c r="M160" i="18" s="1"/>
  <c r="Q158" i="18"/>
  <c r="P158" i="18" s="1"/>
  <c r="Q156" i="18"/>
  <c r="M156" i="18" s="1"/>
  <c r="Q154" i="18"/>
  <c r="M154" i="18" s="1"/>
  <c r="Q152" i="18"/>
  <c r="M152" i="18" s="1"/>
  <c r="Q150" i="18"/>
  <c r="Q148" i="18"/>
  <c r="P148" i="18" s="1"/>
  <c r="Q146" i="18"/>
  <c r="P146" i="18" s="1"/>
  <c r="Q144" i="18"/>
  <c r="M144" i="18" s="1"/>
  <c r="Q142" i="18"/>
  <c r="P142" i="18" s="1"/>
  <c r="Q140" i="18"/>
  <c r="Q138" i="18"/>
  <c r="P138" i="18"/>
  <c r="Q136" i="18"/>
  <c r="P136" i="18"/>
  <c r="Q134" i="18"/>
  <c r="M134" i="18"/>
  <c r="Q132" i="18"/>
  <c r="M132" i="18"/>
  <c r="Q130" i="18"/>
  <c r="M130" i="18"/>
  <c r="Q128" i="18"/>
  <c r="P128" i="18"/>
  <c r="Q126" i="18"/>
  <c r="Q124" i="18"/>
  <c r="M124" i="18" s="1"/>
  <c r="P124" i="18"/>
  <c r="Q122" i="18"/>
  <c r="P122" i="18"/>
  <c r="J117" i="18"/>
  <c r="B116" i="18"/>
  <c r="Q111" i="18"/>
  <c r="M111" i="18"/>
  <c r="Q109" i="18"/>
  <c r="P109" i="18"/>
  <c r="Q107" i="18"/>
  <c r="Q105" i="18"/>
  <c r="P105" i="18" s="1"/>
  <c r="Q103" i="18"/>
  <c r="M103" i="18" s="1"/>
  <c r="Q101" i="18"/>
  <c r="M101" i="18" s="1"/>
  <c r="Q99" i="18"/>
  <c r="P99" i="18"/>
  <c r="Q97" i="18"/>
  <c r="Q95" i="18"/>
  <c r="P95" i="18" s="1"/>
  <c r="Q93" i="18"/>
  <c r="M93" i="18" s="1"/>
  <c r="Q91" i="18"/>
  <c r="Q89" i="18"/>
  <c r="P89" i="18"/>
  <c r="Q87" i="18"/>
  <c r="P87" i="18"/>
  <c r="Q85" i="18"/>
  <c r="P85" i="18"/>
  <c r="Q83" i="18"/>
  <c r="M83" i="18"/>
  <c r="Q81" i="18"/>
  <c r="M81" i="18"/>
  <c r="Q79" i="18"/>
  <c r="P79" i="18"/>
  <c r="Q77" i="18"/>
  <c r="P77" i="18"/>
  <c r="Q75" i="18"/>
  <c r="P75" i="18"/>
  <c r="Q73" i="18"/>
  <c r="Q71" i="18"/>
  <c r="M71" i="18" s="1"/>
  <c r="P71" i="18"/>
  <c r="Q69" i="18"/>
  <c r="Q67" i="18"/>
  <c r="M67" i="18" s="1"/>
  <c r="Q65" i="18"/>
  <c r="P65" i="18" s="1"/>
  <c r="E61" i="18"/>
  <c r="E118" i="18" s="1"/>
  <c r="M60" i="18"/>
  <c r="M117" i="18" s="1"/>
  <c r="J60" i="18"/>
  <c r="H60" i="18"/>
  <c r="H117" i="18"/>
  <c r="E60" i="18"/>
  <c r="E117" i="18"/>
  <c r="B60" i="18"/>
  <c r="B117" i="18"/>
  <c r="F59" i="18"/>
  <c r="F116" i="18"/>
  <c r="D59" i="18"/>
  <c r="D116" i="18"/>
  <c r="B59" i="18"/>
  <c r="Q54" i="18"/>
  <c r="P54" i="18" s="1"/>
  <c r="Q52" i="18"/>
  <c r="P52" i="18" s="1"/>
  <c r="Q50" i="18"/>
  <c r="P50" i="18" s="1"/>
  <c r="Q48" i="18"/>
  <c r="Q46" i="18"/>
  <c r="P46" i="18"/>
  <c r="Q44" i="18"/>
  <c r="M44" i="18"/>
  <c r="Q42" i="18"/>
  <c r="M42" i="18"/>
  <c r="Q40" i="18"/>
  <c r="Q38" i="18"/>
  <c r="P38" i="18" s="1"/>
  <c r="Q36" i="18"/>
  <c r="Q34" i="18"/>
  <c r="Q32" i="18"/>
  <c r="Q30" i="18"/>
  <c r="M30" i="18"/>
  <c r="P30" i="18"/>
  <c r="Q28" i="18"/>
  <c r="M28" i="18" s="1"/>
  <c r="Q26" i="18"/>
  <c r="P26" i="18" s="1"/>
  <c r="Q24" i="18"/>
  <c r="Q22" i="18"/>
  <c r="Q20" i="18"/>
  <c r="Q18" i="18"/>
  <c r="P18" i="18"/>
  <c r="Q16" i="18"/>
  <c r="P16" i="18"/>
  <c r="Q14" i="18"/>
  <c r="P14" i="18"/>
  <c r="Q12" i="18"/>
  <c r="P12" i="18"/>
  <c r="Q10" i="18"/>
  <c r="Q8" i="18"/>
  <c r="M8" i="18" s="1"/>
  <c r="T2" i="18"/>
  <c r="B4" i="28"/>
  <c r="Q168" i="17"/>
  <c r="P168" i="17" s="1"/>
  <c r="Q166" i="17"/>
  <c r="P166" i="17" s="1"/>
  <c r="Q164" i="17"/>
  <c r="P164" i="17" s="1"/>
  <c r="Q162" i="17"/>
  <c r="P162" i="17" s="1"/>
  <c r="Q160" i="17"/>
  <c r="P160" i="17" s="1"/>
  <c r="Q158" i="17"/>
  <c r="M158" i="17" s="1"/>
  <c r="Q156" i="17"/>
  <c r="P156" i="17" s="1"/>
  <c r="Q154" i="17"/>
  <c r="M154" i="17" s="1"/>
  <c r="Q152" i="17"/>
  <c r="M152" i="17" s="1"/>
  <c r="Q150" i="17"/>
  <c r="P150" i="17" s="1"/>
  <c r="Q148" i="17"/>
  <c r="P148" i="17" s="1"/>
  <c r="Q146" i="17"/>
  <c r="Q144" i="17"/>
  <c r="M144" i="17"/>
  <c r="Q142" i="17"/>
  <c r="Q140" i="17"/>
  <c r="M140" i="17" s="1"/>
  <c r="Q138" i="17"/>
  <c r="Q136" i="17"/>
  <c r="P136" i="17"/>
  <c r="Q134" i="17"/>
  <c r="Q132" i="17"/>
  <c r="M132" i="17" s="1"/>
  <c r="Q130" i="17"/>
  <c r="Q128" i="17"/>
  <c r="P128" i="17"/>
  <c r="Q126" i="17"/>
  <c r="Q124" i="17"/>
  <c r="Q122" i="17"/>
  <c r="P122" i="17"/>
  <c r="M122" i="17"/>
  <c r="J117" i="17"/>
  <c r="B116" i="17"/>
  <c r="Q111" i="17"/>
  <c r="Q109" i="17"/>
  <c r="P109" i="17"/>
  <c r="M109" i="17"/>
  <c r="Q107" i="17"/>
  <c r="M107" i="17" s="1"/>
  <c r="P107" i="17"/>
  <c r="Q105" i="17"/>
  <c r="P105" i="17"/>
  <c r="Q103" i="17"/>
  <c r="P103" i="17"/>
  <c r="Q101" i="17"/>
  <c r="Q99" i="17"/>
  <c r="Q97" i="17"/>
  <c r="M97" i="17"/>
  <c r="Q95" i="17"/>
  <c r="Q93" i="17"/>
  <c r="Q91" i="17"/>
  <c r="Q89" i="17"/>
  <c r="M89" i="17" s="1"/>
  <c r="Q87" i="17"/>
  <c r="P87" i="17" s="1"/>
  <c r="Q85" i="17"/>
  <c r="P85" i="17" s="1"/>
  <c r="Q83" i="17"/>
  <c r="M83" i="17" s="1"/>
  <c r="Q81" i="17"/>
  <c r="P81" i="17" s="1"/>
  <c r="Q79" i="17"/>
  <c r="Q77" i="17"/>
  <c r="Q75" i="17"/>
  <c r="M75" i="17" s="1"/>
  <c r="P75" i="17"/>
  <c r="Q73" i="17"/>
  <c r="P73" i="17"/>
  <c r="Q71" i="17"/>
  <c r="Q69" i="17"/>
  <c r="M69" i="17" s="1"/>
  <c r="Q67" i="17"/>
  <c r="M67" i="17" s="1"/>
  <c r="P67" i="17"/>
  <c r="Q65" i="17"/>
  <c r="E61" i="17"/>
  <c r="E118" i="17" s="1"/>
  <c r="M60" i="17"/>
  <c r="M117" i="17" s="1"/>
  <c r="J60" i="17"/>
  <c r="H60" i="17"/>
  <c r="H117" i="17"/>
  <c r="E60" i="17"/>
  <c r="E117" i="17"/>
  <c r="B60" i="17"/>
  <c r="B117" i="17"/>
  <c r="F59" i="17"/>
  <c r="F116" i="17"/>
  <c r="D59" i="17"/>
  <c r="D116" i="17"/>
  <c r="B59" i="17"/>
  <c r="Q54" i="17"/>
  <c r="Q52" i="17"/>
  <c r="M52" i="17"/>
  <c r="P52" i="17"/>
  <c r="Q50" i="17"/>
  <c r="Q48" i="17"/>
  <c r="P48" i="17"/>
  <c r="Q46" i="17"/>
  <c r="Q44" i="17"/>
  <c r="Q42" i="17"/>
  <c r="Q40" i="17"/>
  <c r="P40" i="17" s="1"/>
  <c r="Q38" i="17"/>
  <c r="Q36" i="17"/>
  <c r="Q34" i="17"/>
  <c r="P34" i="17" s="1"/>
  <c r="Q32" i="17"/>
  <c r="Q30" i="17"/>
  <c r="Q28" i="17"/>
  <c r="Q26" i="17"/>
  <c r="P26" i="17"/>
  <c r="Q24" i="17"/>
  <c r="Q22" i="17"/>
  <c r="M22" i="17" s="1"/>
  <c r="Q20" i="17"/>
  <c r="P20" i="17" s="1"/>
  <c r="Q18" i="17"/>
  <c r="Q16" i="17"/>
  <c r="M16" i="17"/>
  <c r="Q14" i="17"/>
  <c r="Q12" i="17"/>
  <c r="M12" i="17" s="1"/>
  <c r="P12" i="17"/>
  <c r="Q10" i="17"/>
  <c r="P10" i="17"/>
  <c r="Q8" i="17"/>
  <c r="T2" i="17"/>
  <c r="B3" i="28"/>
  <c r="B8" i="17"/>
  <c r="I13" i="5" s="1"/>
  <c r="B118" i="25"/>
  <c r="O75" i="26"/>
  <c r="O166" i="26"/>
  <c r="O150" i="26"/>
  <c r="L105" i="26"/>
  <c r="L24" i="26"/>
  <c r="O34" i="26"/>
  <c r="L95" i="26"/>
  <c r="N60" i="25"/>
  <c r="E61" i="26"/>
  <c r="L8" i="26"/>
  <c r="L22" i="26"/>
  <c r="L54" i="26"/>
  <c r="H60" i="26"/>
  <c r="L65" i="26"/>
  <c r="L79" i="26"/>
  <c r="L97" i="26"/>
  <c r="L122" i="26"/>
  <c r="L136" i="26"/>
  <c r="L154" i="26"/>
  <c r="L168" i="26"/>
  <c r="M12" i="25"/>
  <c r="M26" i="25"/>
  <c r="M69" i="25"/>
  <c r="M83" i="25"/>
  <c r="M126" i="25"/>
  <c r="M140" i="25"/>
  <c r="M8" i="25"/>
  <c r="P8" i="25"/>
  <c r="M22" i="25"/>
  <c r="M40" i="25"/>
  <c r="M54" i="25"/>
  <c r="M79" i="25"/>
  <c r="M97" i="25"/>
  <c r="M111" i="25"/>
  <c r="M122" i="25"/>
  <c r="M154" i="25"/>
  <c r="M12" i="24"/>
  <c r="P12" i="24"/>
  <c r="M26" i="24"/>
  <c r="M83" i="24"/>
  <c r="M101" i="24"/>
  <c r="M126" i="24"/>
  <c r="M140" i="24"/>
  <c r="M158" i="24"/>
  <c r="M40" i="24"/>
  <c r="M54" i="24"/>
  <c r="M79" i="24"/>
  <c r="M111" i="24"/>
  <c r="M122" i="24"/>
  <c r="M168" i="24"/>
  <c r="F61" i="23"/>
  <c r="P8" i="23"/>
  <c r="M65" i="23"/>
  <c r="M79" i="23"/>
  <c r="M111" i="23"/>
  <c r="M136" i="23"/>
  <c r="M154" i="23"/>
  <c r="M168" i="23"/>
  <c r="F61" i="22"/>
  <c r="M44" i="22"/>
  <c r="M69" i="22"/>
  <c r="M83" i="22"/>
  <c r="M140" i="22"/>
  <c r="I60" i="22"/>
  <c r="M65" i="22"/>
  <c r="M79" i="22"/>
  <c r="M154" i="22"/>
  <c r="M40" i="21"/>
  <c r="P40" i="21"/>
  <c r="M54" i="21"/>
  <c r="P54" i="21"/>
  <c r="I60" i="21"/>
  <c r="M79" i="21"/>
  <c r="P79" i="21"/>
  <c r="M97" i="21"/>
  <c r="M168" i="21"/>
  <c r="M152" i="20"/>
  <c r="M8" i="20"/>
  <c r="M40" i="20"/>
  <c r="P40" i="20"/>
  <c r="P65" i="20"/>
  <c r="M24" i="19"/>
  <c r="P24" i="19"/>
  <c r="M38" i="19"/>
  <c r="P38" i="19"/>
  <c r="M95" i="19"/>
  <c r="M158" i="19"/>
  <c r="M54" i="19"/>
  <c r="M79" i="19"/>
  <c r="M97" i="19"/>
  <c r="M122" i="19"/>
  <c r="M46" i="18"/>
  <c r="M89" i="18"/>
  <c r="M128" i="18"/>
  <c r="P8" i="18"/>
  <c r="I60" i="18"/>
  <c r="M65" i="18"/>
  <c r="M122" i="18"/>
  <c r="M168" i="18"/>
  <c r="M85" i="17"/>
  <c r="M156" i="17"/>
  <c r="M48" i="17"/>
  <c r="M105" i="17"/>
  <c r="M162" i="17"/>
  <c r="Q168" i="6"/>
  <c r="P168" i="6"/>
  <c r="Q166" i="6"/>
  <c r="M166" i="6"/>
  <c r="Q164" i="6"/>
  <c r="Q162" i="6"/>
  <c r="Q160" i="6"/>
  <c r="P160" i="6"/>
  <c r="Q158" i="6"/>
  <c r="M158" i="6" s="1"/>
  <c r="Q156" i="6"/>
  <c r="P156" i="6" s="1"/>
  <c r="Q154" i="6"/>
  <c r="P154" i="6" s="1"/>
  <c r="Q152" i="6"/>
  <c r="P152" i="6" s="1"/>
  <c r="Q150" i="6"/>
  <c r="P150" i="6" s="1"/>
  <c r="Q148" i="6"/>
  <c r="M148" i="6" s="1"/>
  <c r="Q146" i="6"/>
  <c r="P146" i="6" s="1"/>
  <c r="Q144" i="6"/>
  <c r="Q142" i="6"/>
  <c r="P142" i="6"/>
  <c r="Q140" i="6"/>
  <c r="P140" i="6"/>
  <c r="Q138" i="6"/>
  <c r="P138" i="6"/>
  <c r="Q136" i="6"/>
  <c r="Q134" i="6"/>
  <c r="P134" i="6" s="1"/>
  <c r="Q132" i="6"/>
  <c r="M132" i="6" s="1"/>
  <c r="Q130" i="6"/>
  <c r="P130" i="6" s="1"/>
  <c r="Q128" i="6"/>
  <c r="Q126" i="6"/>
  <c r="M126" i="6"/>
  <c r="P126" i="6"/>
  <c r="Q124" i="6"/>
  <c r="P124" i="6" s="1"/>
  <c r="Q122" i="6"/>
  <c r="P122" i="6" s="1"/>
  <c r="J117" i="6"/>
  <c r="B116" i="6"/>
  <c r="Q111" i="6"/>
  <c r="P111" i="6" s="1"/>
  <c r="Q109" i="6"/>
  <c r="P109" i="6" s="1"/>
  <c r="Q107" i="6"/>
  <c r="Q105" i="6"/>
  <c r="M105" i="6"/>
  <c r="Q103" i="6"/>
  <c r="Q101" i="6"/>
  <c r="P101" i="6" s="1"/>
  <c r="M101" i="6"/>
  <c r="Q99" i="6"/>
  <c r="P99" i="6"/>
  <c r="M99" i="6"/>
  <c r="Q97" i="6"/>
  <c r="P97" i="6" s="1"/>
  <c r="Q95" i="6"/>
  <c r="M95" i="6" s="1"/>
  <c r="P95" i="6"/>
  <c r="Q93" i="6"/>
  <c r="P93" i="6"/>
  <c r="M93" i="6"/>
  <c r="Q91" i="6"/>
  <c r="Q89" i="6"/>
  <c r="M89" i="6"/>
  <c r="Q87" i="6"/>
  <c r="M87" i="6"/>
  <c r="Q85" i="6"/>
  <c r="P85" i="6"/>
  <c r="Q83" i="6"/>
  <c r="M83" i="6"/>
  <c r="P83" i="6"/>
  <c r="Q81" i="6"/>
  <c r="P81" i="6" s="1"/>
  <c r="Q79" i="6"/>
  <c r="P79" i="6" s="1"/>
  <c r="Q77" i="6"/>
  <c r="M77" i="6" s="1"/>
  <c r="Q75" i="6"/>
  <c r="M75" i="6" s="1"/>
  <c r="Q73" i="6"/>
  <c r="P73" i="6" s="1"/>
  <c r="M73" i="6"/>
  <c r="Q71" i="6"/>
  <c r="M71" i="6"/>
  <c r="Q69" i="6"/>
  <c r="M69" i="6"/>
  <c r="P69" i="6"/>
  <c r="Q67" i="6"/>
  <c r="Q65" i="6"/>
  <c r="P65" i="6"/>
  <c r="E61" i="6"/>
  <c r="E118" i="6"/>
  <c r="M60" i="6"/>
  <c r="M117" i="6"/>
  <c r="J60" i="6"/>
  <c r="H60" i="6"/>
  <c r="H117" i="6" s="1"/>
  <c r="E60" i="6"/>
  <c r="E117" i="6" s="1"/>
  <c r="B60" i="6"/>
  <c r="B117" i="6" s="1"/>
  <c r="F59" i="6"/>
  <c r="F116" i="6" s="1"/>
  <c r="D59" i="6"/>
  <c r="D116" i="6" s="1"/>
  <c r="B59" i="6"/>
  <c r="Q54" i="6"/>
  <c r="P54" i="6"/>
  <c r="M54" i="6"/>
  <c r="Q52" i="6"/>
  <c r="Q50" i="6"/>
  <c r="P50" i="6"/>
  <c r="Q48" i="6"/>
  <c r="Q46" i="6"/>
  <c r="M46" i="6" s="1"/>
  <c r="Q44" i="6"/>
  <c r="Q42" i="6"/>
  <c r="P42" i="6"/>
  <c r="M42" i="6"/>
  <c r="Q40" i="6"/>
  <c r="M40" i="6" s="1"/>
  <c r="Q38" i="6"/>
  <c r="Q36" i="6"/>
  <c r="M36" i="6"/>
  <c r="P36" i="6"/>
  <c r="Q34" i="6"/>
  <c r="M34" i="6" s="1"/>
  <c r="Q32" i="6"/>
  <c r="M32" i="6" s="1"/>
  <c r="Q30" i="6"/>
  <c r="M30" i="6" s="1"/>
  <c r="Q28" i="6"/>
  <c r="M28" i="6" s="1"/>
  <c r="Q26" i="6"/>
  <c r="P26" i="6" s="1"/>
  <c r="Q24" i="6"/>
  <c r="P24" i="6" s="1"/>
  <c r="Q22" i="6"/>
  <c r="P22" i="6" s="1"/>
  <c r="Q20" i="6"/>
  <c r="P20" i="6" s="1"/>
  <c r="Q18" i="6"/>
  <c r="P18" i="6" s="1"/>
  <c r="Q16" i="6"/>
  <c r="M16" i="6" s="1"/>
  <c r="Q14" i="6"/>
  <c r="Q12" i="6"/>
  <c r="Q10" i="6"/>
  <c r="M10" i="6" s="1"/>
  <c r="P10" i="6"/>
  <c r="Q8" i="6"/>
  <c r="T2" i="6"/>
  <c r="B8" i="6"/>
  <c r="I1" i="5"/>
  <c r="P8" i="4"/>
  <c r="P168" i="4"/>
  <c r="L168" i="4"/>
  <c r="P166" i="4"/>
  <c r="L166" i="4"/>
  <c r="P164" i="4"/>
  <c r="O164" i="4"/>
  <c r="P162" i="4"/>
  <c r="O162" i="4"/>
  <c r="P160" i="4"/>
  <c r="O160" i="4"/>
  <c r="P158" i="4"/>
  <c r="L158" i="4"/>
  <c r="O158" i="4"/>
  <c r="P156" i="4"/>
  <c r="L156" i="4" s="1"/>
  <c r="P154" i="4"/>
  <c r="P152" i="4"/>
  <c r="O152" i="4"/>
  <c r="P150" i="4"/>
  <c r="O150" i="4"/>
  <c r="P148" i="4"/>
  <c r="O148" i="4"/>
  <c r="P146" i="4"/>
  <c r="L146" i="4"/>
  <c r="P144" i="4"/>
  <c r="O144" i="4"/>
  <c r="P142" i="4"/>
  <c r="L142" i="4"/>
  <c r="P140" i="4"/>
  <c r="O140" i="4"/>
  <c r="P138" i="4"/>
  <c r="L138" i="4"/>
  <c r="P136" i="4"/>
  <c r="O136" i="4"/>
  <c r="P134" i="4"/>
  <c r="L134" i="4"/>
  <c r="P132" i="4"/>
  <c r="P130" i="4"/>
  <c r="P128" i="4"/>
  <c r="L128" i="4"/>
  <c r="P126" i="4"/>
  <c r="O126" i="4"/>
  <c r="P124" i="4"/>
  <c r="O124" i="4"/>
  <c r="P122" i="4"/>
  <c r="L122" i="4"/>
  <c r="P111" i="4"/>
  <c r="O111" i="4"/>
  <c r="P109" i="4"/>
  <c r="L109" i="4"/>
  <c r="P107" i="4"/>
  <c r="O107" i="4"/>
  <c r="P105" i="4"/>
  <c r="L105" i="4"/>
  <c r="P103" i="4"/>
  <c r="O103" i="4"/>
  <c r="P101" i="4"/>
  <c r="L101" i="4"/>
  <c r="P99" i="4"/>
  <c r="O99" i="4"/>
  <c r="P97" i="4"/>
  <c r="O97" i="4"/>
  <c r="P95" i="4"/>
  <c r="L95" i="4"/>
  <c r="P93" i="4"/>
  <c r="P91" i="4"/>
  <c r="L91" i="4" s="1"/>
  <c r="P89" i="4"/>
  <c r="P87" i="4"/>
  <c r="O87" i="4"/>
  <c r="P85" i="4"/>
  <c r="O85" i="4"/>
  <c r="P83" i="4"/>
  <c r="P81" i="4"/>
  <c r="P79" i="4"/>
  <c r="L79" i="4"/>
  <c r="P77" i="4"/>
  <c r="P75" i="4"/>
  <c r="L75" i="4" s="1"/>
  <c r="P73" i="4"/>
  <c r="P71" i="4"/>
  <c r="L71" i="4"/>
  <c r="P69" i="4"/>
  <c r="L69" i="4"/>
  <c r="P67" i="4"/>
  <c r="L67" i="4"/>
  <c r="P65" i="4"/>
  <c r="O65" i="4"/>
  <c r="P54" i="4"/>
  <c r="L54" i="4"/>
  <c r="P52" i="4"/>
  <c r="L52" i="4"/>
  <c r="P50" i="4"/>
  <c r="L50" i="4"/>
  <c r="P48" i="4"/>
  <c r="O48" i="4"/>
  <c r="P46" i="4"/>
  <c r="P44" i="4"/>
  <c r="O44" i="4" s="1"/>
  <c r="P42" i="4"/>
  <c r="O42" i="4" s="1"/>
  <c r="P40" i="4"/>
  <c r="O40" i="4" s="1"/>
  <c r="L40" i="4"/>
  <c r="P38" i="4"/>
  <c r="L38" i="4"/>
  <c r="P36" i="4"/>
  <c r="L36" i="4"/>
  <c r="P34" i="4"/>
  <c r="L34" i="4"/>
  <c r="P32" i="4"/>
  <c r="P30" i="4"/>
  <c r="P28" i="4"/>
  <c r="L28" i="4"/>
  <c r="P26" i="4"/>
  <c r="O26" i="4"/>
  <c r="P24" i="4"/>
  <c r="O24" i="4"/>
  <c r="P22" i="4"/>
  <c r="O22" i="4"/>
  <c r="L22" i="4"/>
  <c r="P20" i="4"/>
  <c r="P18" i="4"/>
  <c r="L18" i="4"/>
  <c r="P16" i="4"/>
  <c r="L16" i="4"/>
  <c r="O16" i="4" s="1"/>
  <c r="P14" i="4"/>
  <c r="L14" i="4" s="1"/>
  <c r="O14" i="4" s="1"/>
  <c r="P12" i="4"/>
  <c r="O12" i="4"/>
  <c r="P10" i="4"/>
  <c r="L65" i="4"/>
  <c r="L97" i="4"/>
  <c r="L154" i="4"/>
  <c r="O154" i="4"/>
  <c r="L44" i="4"/>
  <c r="L24" i="4"/>
  <c r="O75" i="4"/>
  <c r="L148" i="4"/>
  <c r="O134" i="4"/>
  <c r="O166" i="4"/>
  <c r="O38" i="4"/>
  <c r="L111" i="4"/>
  <c r="A8" i="4"/>
  <c r="A12" i="4" s="1"/>
  <c r="A16" i="4" s="1"/>
  <c r="A166" i="4"/>
  <c r="A162" i="4"/>
  <c r="A158" i="4"/>
  <c r="A154" i="4"/>
  <c r="A150" i="4"/>
  <c r="A146" i="4"/>
  <c r="A142" i="4"/>
  <c r="A138" i="4"/>
  <c r="A134" i="4"/>
  <c r="A130" i="4"/>
  <c r="A126" i="4"/>
  <c r="A122" i="4"/>
  <c r="E118" i="4"/>
  <c r="A118" i="4"/>
  <c r="M117" i="4"/>
  <c r="I117" i="4"/>
  <c r="H117" i="4"/>
  <c r="D116" i="4"/>
  <c r="A116" i="4"/>
  <c r="A109" i="4"/>
  <c r="A105" i="4"/>
  <c r="A101" i="4"/>
  <c r="A97" i="4"/>
  <c r="A93" i="4"/>
  <c r="A89" i="4"/>
  <c r="A85" i="4"/>
  <c r="A81" i="4"/>
  <c r="A77" i="4"/>
  <c r="A73" i="4"/>
  <c r="A69" i="4"/>
  <c r="A65" i="4"/>
  <c r="E61" i="4"/>
  <c r="D61" i="4"/>
  <c r="D118" i="4"/>
  <c r="A61" i="4"/>
  <c r="M60" i="4"/>
  <c r="L60" i="4"/>
  <c r="L117" i="4"/>
  <c r="I60" i="4"/>
  <c r="H60" i="4"/>
  <c r="G60" i="4"/>
  <c r="G117" i="4"/>
  <c r="E60" i="4"/>
  <c r="E117" i="4"/>
  <c r="D60" i="4"/>
  <c r="D117" i="4"/>
  <c r="A60" i="4"/>
  <c r="A117" i="4"/>
  <c r="O59" i="4"/>
  <c r="O116" i="4"/>
  <c r="N59" i="4"/>
  <c r="N116" i="4"/>
  <c r="M59" i="4"/>
  <c r="M116" i="4"/>
  <c r="L59" i="4"/>
  <c r="L116" i="4"/>
  <c r="E59" i="4"/>
  <c r="E116" i="4"/>
  <c r="D59" i="4"/>
  <c r="C59" i="4"/>
  <c r="C116" i="4" s="1"/>
  <c r="A59" i="4"/>
  <c r="A115" i="4"/>
  <c r="A52" i="4"/>
  <c r="A48" i="4"/>
  <c r="A44" i="4"/>
  <c r="A40" i="4"/>
  <c r="A36" i="4"/>
  <c r="A32" i="4"/>
  <c r="A28" i="4"/>
  <c r="A24" i="4"/>
  <c r="A20" i="4"/>
  <c r="O71" i="4"/>
  <c r="O146" i="4"/>
  <c r="O142" i="4"/>
  <c r="O69" i="4"/>
  <c r="L162" i="4"/>
  <c r="L103" i="4"/>
  <c r="L160" i="4"/>
  <c r="O28" i="4"/>
  <c r="O168" i="4"/>
  <c r="O54" i="4"/>
  <c r="P16" i="6"/>
  <c r="M81" i="6"/>
  <c r="M97" i="6"/>
  <c r="M109" i="6"/>
  <c r="M122" i="6"/>
  <c r="I60" i="6"/>
  <c r="N117" i="6"/>
  <c r="I60" i="23"/>
  <c r="I60" i="20"/>
  <c r="F118" i="24"/>
  <c r="B118" i="23"/>
  <c r="B118" i="6"/>
  <c r="N117" i="24"/>
  <c r="F118" i="19"/>
  <c r="F61" i="19"/>
  <c r="F118" i="25"/>
  <c r="N117" i="22"/>
  <c r="I60" i="17"/>
  <c r="M138" i="6"/>
  <c r="M79" i="6"/>
  <c r="L85" i="4"/>
  <c r="O67" i="4"/>
  <c r="M79" i="18"/>
  <c r="P87" i="23"/>
  <c r="P93" i="23"/>
  <c r="P99" i="23"/>
  <c r="M105" i="23"/>
  <c r="M130" i="23"/>
  <c r="M10" i="24"/>
  <c r="P10" i="24"/>
  <c r="M16" i="24"/>
  <c r="P16" i="24"/>
  <c r="M46" i="24"/>
  <c r="P75" i="24"/>
  <c r="P132" i="24"/>
  <c r="M67" i="25"/>
  <c r="M73" i="25"/>
  <c r="M103" i="25"/>
  <c r="P166" i="25"/>
  <c r="L30" i="26"/>
  <c r="O46" i="26"/>
  <c r="L87" i="26"/>
  <c r="L130" i="26"/>
  <c r="O134" i="26"/>
  <c r="L138" i="26"/>
  <c r="O158" i="26"/>
  <c r="P46" i="6"/>
  <c r="P77" i="6"/>
  <c r="M85" i="6"/>
  <c r="M146" i="6"/>
  <c r="M40" i="17"/>
  <c r="M103" i="17"/>
  <c r="P140" i="17"/>
  <c r="M148" i="17"/>
  <c r="M150" i="17"/>
  <c r="M160" i="17"/>
  <c r="M18" i="18"/>
  <c r="P28" i="18"/>
  <c r="M38" i="18"/>
  <c r="M77" i="18"/>
  <c r="M138" i="18"/>
  <c r="P156" i="18"/>
  <c r="M164" i="18"/>
  <c r="M166" i="18"/>
  <c r="P30" i="19"/>
  <c r="P32" i="19"/>
  <c r="M103" i="19"/>
  <c r="M105" i="19"/>
  <c r="M128" i="19"/>
  <c r="M130" i="19"/>
  <c r="M14" i="20"/>
  <c r="M16" i="20"/>
  <c r="P16" i="20"/>
  <c r="M28" i="20"/>
  <c r="P28" i="20"/>
  <c r="M71" i="20"/>
  <c r="P71" i="20"/>
  <c r="M83" i="20"/>
  <c r="M85" i="20"/>
  <c r="M144" i="20"/>
  <c r="M146" i="20"/>
  <c r="M14" i="21"/>
  <c r="M16" i="21"/>
  <c r="P16" i="21"/>
  <c r="M28" i="21"/>
  <c r="P28" i="21"/>
  <c r="M77" i="21"/>
  <c r="P77" i="21"/>
  <c r="M101" i="21"/>
  <c r="M124" i="21"/>
  <c r="M138" i="21"/>
  <c r="M152" i="21"/>
  <c r="P164" i="21"/>
  <c r="M24" i="22"/>
  <c r="P24" i="22"/>
  <c r="M71" i="22"/>
  <c r="M73" i="22"/>
  <c r="M95" i="22"/>
  <c r="M105" i="22"/>
  <c r="M138" i="22"/>
  <c r="P148" i="22"/>
  <c r="P150" i="22"/>
  <c r="P36" i="23"/>
  <c r="M46" i="23"/>
  <c r="M48" i="23"/>
  <c r="P83" i="23"/>
  <c r="L26" i="4"/>
  <c r="M146" i="18"/>
  <c r="M75" i="23"/>
  <c r="P148" i="23"/>
  <c r="M160" i="23"/>
  <c r="M30" i="24"/>
  <c r="M38" i="24"/>
  <c r="P91" i="24"/>
  <c r="P109" i="24"/>
  <c r="P148" i="24"/>
  <c r="P166" i="24"/>
  <c r="P18" i="25"/>
  <c r="M87" i="25"/>
  <c r="M95" i="25"/>
  <c r="P132" i="25"/>
  <c r="O18" i="26"/>
  <c r="L71" i="26"/>
  <c r="L99" i="26"/>
  <c r="B61" i="24"/>
  <c r="B118" i="24"/>
  <c r="I117" i="19"/>
  <c r="B118" i="19"/>
  <c r="B61" i="22"/>
  <c r="N60" i="17"/>
  <c r="N60" i="20"/>
  <c r="B118" i="20"/>
  <c r="D116" i="26"/>
  <c r="W114" i="5"/>
  <c r="M58" i="5"/>
  <c r="W107" i="5"/>
  <c r="W39" i="5"/>
  <c r="M80" i="5"/>
  <c r="M101" i="5"/>
  <c r="W33" i="5"/>
  <c r="M32" i="5"/>
  <c r="E2" i="19"/>
  <c r="E59" i="19" s="1"/>
  <c r="K1" i="5"/>
  <c r="B8" i="24"/>
  <c r="I97" i="5"/>
  <c r="B8" i="18"/>
  <c r="I25" i="5"/>
  <c r="B12" i="18"/>
  <c r="I26" i="5"/>
  <c r="B16" i="18"/>
  <c r="I85" i="5"/>
  <c r="B12" i="23"/>
  <c r="I86" i="5"/>
  <c r="B9" i="28"/>
  <c r="B8" i="22"/>
  <c r="I73" i="5" s="1"/>
  <c r="I61" i="5"/>
  <c r="B8" i="20"/>
  <c r="I49" i="5"/>
  <c r="B12" i="20"/>
  <c r="I50" i="5"/>
  <c r="B16" i="20"/>
  <c r="I51" i="5"/>
  <c r="W6" i="5"/>
  <c r="W1" i="5"/>
  <c r="E2" i="17"/>
  <c r="E116" i="17"/>
  <c r="E2" i="24"/>
  <c r="E59" i="24"/>
  <c r="E2" i="23"/>
  <c r="E116" i="23"/>
  <c r="E2" i="22"/>
  <c r="E59" i="22"/>
  <c r="E2" i="21"/>
  <c r="E116" i="21"/>
  <c r="B119" i="5"/>
  <c r="D59" i="26"/>
  <c r="E2" i="18"/>
  <c r="E59" i="18"/>
  <c r="B53" i="5"/>
  <c r="B81" i="5"/>
  <c r="B23" i="5"/>
  <c r="B27" i="5"/>
  <c r="B103" i="5"/>
  <c r="B94" i="5"/>
  <c r="B11" i="5"/>
  <c r="B28" i="5"/>
  <c r="B114" i="5"/>
  <c r="B7" i="5"/>
  <c r="B20" i="5"/>
  <c r="B5" i="5"/>
  <c r="E2" i="6"/>
  <c r="E59" i="6"/>
  <c r="B1" i="28"/>
  <c r="E2" i="25"/>
  <c r="E116" i="25" s="1"/>
  <c r="B16" i="6"/>
  <c r="I3" i="5" s="1"/>
  <c r="P36" i="17"/>
  <c r="M36" i="17"/>
  <c r="M65" i="17"/>
  <c r="P65" i="17"/>
  <c r="M81" i="17"/>
  <c r="P126" i="17"/>
  <c r="M126" i="17"/>
  <c r="M136" i="17"/>
  <c r="M34" i="18"/>
  <c r="P34" i="18"/>
  <c r="L48" i="4"/>
  <c r="P34" i="6"/>
  <c r="P89" i="6"/>
  <c r="M142" i="6"/>
  <c r="P158" i="6"/>
  <c r="M26" i="17"/>
  <c r="M168" i="17"/>
  <c r="L87" i="4"/>
  <c r="L140" i="4"/>
  <c r="M22" i="6"/>
  <c r="M50" i="6"/>
  <c r="M130" i="6"/>
  <c r="M79" i="17"/>
  <c r="P79" i="17"/>
  <c r="M138" i="17"/>
  <c r="P138" i="17"/>
  <c r="M36" i="18"/>
  <c r="P36" i="18"/>
  <c r="M8" i="17"/>
  <c r="P8" i="17"/>
  <c r="P42" i="18"/>
  <c r="M50" i="18"/>
  <c r="M52" i="18"/>
  <c r="P83" i="18"/>
  <c r="M85" i="18"/>
  <c r="P93" i="18"/>
  <c r="P144" i="18"/>
  <c r="P48" i="19"/>
  <c r="P34" i="20"/>
  <c r="M36" i="20"/>
  <c r="P36" i="20"/>
  <c r="M93" i="20"/>
  <c r="P105" i="20"/>
  <c r="P130" i="20"/>
  <c r="M20" i="21"/>
  <c r="P20" i="21"/>
  <c r="P95" i="21"/>
  <c r="M132" i="21"/>
  <c r="M140" i="21"/>
  <c r="M142" i="21"/>
  <c r="M18" i="22"/>
  <c r="P18" i="22"/>
  <c r="M20" i="22"/>
  <c r="P20" i="22"/>
  <c r="P75" i="22"/>
  <c r="M128" i="22"/>
  <c r="M130" i="22"/>
  <c r="M20" i="23"/>
  <c r="P20" i="23"/>
  <c r="M101" i="23"/>
  <c r="M126" i="23"/>
  <c r="M166" i="23"/>
  <c r="M77" i="24"/>
  <c r="P77" i="24"/>
  <c r="P95" i="24"/>
  <c r="M95" i="24"/>
  <c r="M67" i="24"/>
  <c r="P67" i="24"/>
  <c r="P103" i="24"/>
  <c r="M103" i="24"/>
  <c r="P142" i="24"/>
  <c r="M142" i="24"/>
  <c r="P97" i="17"/>
  <c r="P154" i="17"/>
  <c r="M16" i="18"/>
  <c r="M95" i="18"/>
  <c r="M105" i="18"/>
  <c r="P52" i="19"/>
  <c r="M67" i="19"/>
  <c r="M69" i="19"/>
  <c r="M75" i="19"/>
  <c r="M77" i="19"/>
  <c r="P83" i="19"/>
  <c r="P85" i="19"/>
  <c r="M124" i="19"/>
  <c r="P140" i="19"/>
  <c r="P142" i="19"/>
  <c r="P162" i="19"/>
  <c r="M12" i="20"/>
  <c r="P12" i="20"/>
  <c r="M20" i="20"/>
  <c r="P20" i="20"/>
  <c r="P38" i="20"/>
  <c r="M75" i="20"/>
  <c r="P109" i="20"/>
  <c r="P132" i="20"/>
  <c r="P134" i="20"/>
  <c r="M140" i="20"/>
  <c r="M142" i="20"/>
  <c r="M150" i="20"/>
  <c r="P156" i="20"/>
  <c r="P158" i="20"/>
  <c r="M71" i="21"/>
  <c r="P71" i="21"/>
  <c r="P103" i="21"/>
  <c r="M146" i="21"/>
  <c r="M10" i="22"/>
  <c r="P10" i="22"/>
  <c r="M28" i="22"/>
  <c r="P28" i="22"/>
  <c r="M87" i="22"/>
  <c r="M89" i="22"/>
  <c r="M132" i="22"/>
  <c r="M142" i="22"/>
  <c r="P36" i="24"/>
  <c r="M50" i="24"/>
  <c r="M134" i="24"/>
  <c r="P134" i="24"/>
  <c r="P85" i="24"/>
  <c r="M85" i="24"/>
  <c r="P105" i="24"/>
  <c r="M105" i="24"/>
  <c r="M124" i="24"/>
  <c r="P124" i="24"/>
  <c r="M152" i="24"/>
  <c r="M160" i="24"/>
  <c r="M162" i="24"/>
  <c r="P36" i="25"/>
  <c r="M77" i="25"/>
  <c r="P85" i="25"/>
  <c r="P150" i="25"/>
  <c r="O10" i="26"/>
  <c r="L42" i="26"/>
  <c r="L44" i="26"/>
  <c r="O83" i="26"/>
  <c r="O85" i="26"/>
  <c r="O107" i="26"/>
  <c r="O109" i="26"/>
  <c r="L126" i="26"/>
  <c r="O148" i="26"/>
  <c r="O164" i="26"/>
  <c r="B12" i="24"/>
  <c r="I98" i="5" s="1"/>
  <c r="B12" i="25"/>
  <c r="I110" i="5" s="1"/>
  <c r="B16" i="23"/>
  <c r="I87" i="5" s="1"/>
  <c r="B12" i="22"/>
  <c r="I74" i="5" s="1"/>
  <c r="B12" i="21"/>
  <c r="I62" i="5" s="1"/>
  <c r="I27" i="5"/>
  <c r="B20" i="18"/>
  <c r="I28" i="5"/>
  <c r="B16" i="17"/>
  <c r="I15" i="5"/>
  <c r="B20" i="6"/>
  <c r="I4" i="5" s="1"/>
  <c r="B16" i="25"/>
  <c r="I111" i="5" s="1"/>
  <c r="B16" i="22"/>
  <c r="I75" i="5" s="1"/>
  <c r="B20" i="22"/>
  <c r="I76" i="5" s="1"/>
  <c r="B16" i="21"/>
  <c r="I63" i="5" s="1"/>
  <c r="B24" i="18"/>
  <c r="I29" i="5" s="1"/>
  <c r="B20" i="17"/>
  <c r="I16" i="5" s="1"/>
  <c r="B24" i="6"/>
  <c r="I5" i="5" s="1"/>
  <c r="B20" i="24"/>
  <c r="I100" i="5" s="1"/>
  <c r="B20" i="25"/>
  <c r="I112" i="5" s="1"/>
  <c r="B24" i="23"/>
  <c r="I89" i="5" s="1"/>
  <c r="B28" i="18"/>
  <c r="I30" i="5" s="1"/>
  <c r="B24" i="17"/>
  <c r="I17" i="5" s="1"/>
  <c r="B28" i="6"/>
  <c r="I6" i="5"/>
  <c r="B24" i="24"/>
  <c r="I101" i="5"/>
  <c r="B24" i="25"/>
  <c r="I113" i="5"/>
  <c r="B28" i="23"/>
  <c r="I90" i="5"/>
  <c r="B32" i="18"/>
  <c r="I31" i="5"/>
  <c r="B28" i="17"/>
  <c r="I18" i="5" s="1"/>
  <c r="B32" i="6"/>
  <c r="I7" i="5" s="1"/>
  <c r="B28" i="24"/>
  <c r="I102" i="5" s="1"/>
  <c r="B28" i="25"/>
  <c r="B32" i="23"/>
  <c r="I91" i="5"/>
  <c r="B36" i="18"/>
  <c r="B32" i="17"/>
  <c r="I19" i="5" s="1"/>
  <c r="B36" i="6"/>
  <c r="I8" i="5" s="1"/>
  <c r="B32" i="24"/>
  <c r="I103" i="5" s="1"/>
  <c r="B36" i="24"/>
  <c r="I104" i="5" s="1"/>
  <c r="I114" i="5"/>
  <c r="B32" i="25"/>
  <c r="I115" i="5"/>
  <c r="B36" i="23"/>
  <c r="I92" i="5"/>
  <c r="B40" i="18"/>
  <c r="I33" i="5"/>
  <c r="I32" i="5"/>
  <c r="B36" i="17"/>
  <c r="I20" i="5" s="1"/>
  <c r="B40" i="6"/>
  <c r="I9" i="5" s="1"/>
  <c r="B36" i="25"/>
  <c r="I116" i="5" s="1"/>
  <c r="B40" i="24"/>
  <c r="I105" i="5" s="1"/>
  <c r="B40" i="23"/>
  <c r="B40" i="19"/>
  <c r="I45" i="5" s="1"/>
  <c r="B44" i="18"/>
  <c r="I34" i="5" s="1"/>
  <c r="B40" i="17"/>
  <c r="I21" i="5" s="1"/>
  <c r="B44" i="6"/>
  <c r="I10" i="5" s="1"/>
  <c r="B40" i="25"/>
  <c r="I117" i="5" s="1"/>
  <c r="B44" i="24"/>
  <c r="I106" i="5" s="1"/>
  <c r="I93" i="5"/>
  <c r="B44" i="23"/>
  <c r="I94" i="5"/>
  <c r="B40" i="22"/>
  <c r="I81" i="5"/>
  <c r="B44" i="19"/>
  <c r="I46" i="5"/>
  <c r="B48" i="18"/>
  <c r="I35" i="5"/>
  <c r="B44" i="17"/>
  <c r="I22" i="5"/>
  <c r="B48" i="6"/>
  <c r="I11" i="5"/>
  <c r="B44" i="25"/>
  <c r="B48" i="24"/>
  <c r="B48" i="23"/>
  <c r="B44" i="22"/>
  <c r="B48" i="19"/>
  <c r="I47" i="5" s="1"/>
  <c r="B52" i="18"/>
  <c r="I36" i="5" s="1"/>
  <c r="B48" i="17"/>
  <c r="I23" i="5"/>
  <c r="B52" i="6"/>
  <c r="I12" i="5"/>
  <c r="B65" i="6"/>
  <c r="T1" i="5"/>
  <c r="B69" i="6"/>
  <c r="T2" i="5"/>
  <c r="B73" i="6"/>
  <c r="T3" i="5"/>
  <c r="B65" i="18"/>
  <c r="T25" i="5" s="1"/>
  <c r="I118" i="5"/>
  <c r="B48" i="25"/>
  <c r="I119" i="5"/>
  <c r="I107" i="5"/>
  <c r="B52" i="24"/>
  <c r="I108" i="5" s="1"/>
  <c r="I95" i="5"/>
  <c r="B52" i="23"/>
  <c r="I96" i="5"/>
  <c r="I82" i="5"/>
  <c r="B48" i="22"/>
  <c r="I83" i="5" s="1"/>
  <c r="B52" i="19"/>
  <c r="I48" i="5" s="1"/>
  <c r="B52" i="17"/>
  <c r="I24" i="5" s="1"/>
  <c r="B77" i="6"/>
  <c r="T4" i="5" s="1"/>
  <c r="B65" i="24"/>
  <c r="T97" i="5" s="1"/>
  <c r="B65" i="23"/>
  <c r="T85" i="5" s="1"/>
  <c r="B65" i="19"/>
  <c r="T37" i="5" s="1"/>
  <c r="B69" i="18"/>
  <c r="T26" i="5" s="1"/>
  <c r="B65" i="17"/>
  <c r="T13" i="5" s="1"/>
  <c r="B52" i="25"/>
  <c r="I120" i="5" s="1"/>
  <c r="B52" i="22"/>
  <c r="I84" i="5" s="1"/>
  <c r="B81" i="6"/>
  <c r="T5" i="5" s="1"/>
  <c r="B65" i="25"/>
  <c r="T109" i="5" s="1"/>
  <c r="B69" i="24"/>
  <c r="T98" i="5" s="1"/>
  <c r="B69" i="23"/>
  <c r="T86" i="5" s="1"/>
  <c r="B65" i="22"/>
  <c r="T73" i="5" s="1"/>
  <c r="B69" i="19"/>
  <c r="T38" i="5" s="1"/>
  <c r="B73" i="18"/>
  <c r="T27" i="5" s="1"/>
  <c r="B69" i="17"/>
  <c r="T14" i="5" s="1"/>
  <c r="B85" i="6"/>
  <c r="T6" i="5" s="1"/>
  <c r="B69" i="25"/>
  <c r="T110" i="5" s="1"/>
  <c r="B73" i="24"/>
  <c r="T99" i="5" s="1"/>
  <c r="B73" i="23"/>
  <c r="T87" i="5" s="1"/>
  <c r="B69" i="22"/>
  <c r="T74" i="5" s="1"/>
  <c r="B73" i="19"/>
  <c r="T39" i="5" s="1"/>
  <c r="B77" i="18"/>
  <c r="T28" i="5" s="1"/>
  <c r="B73" i="17"/>
  <c r="T15" i="5" s="1"/>
  <c r="B89" i="6"/>
  <c r="T7" i="5" s="1"/>
  <c r="B73" i="25"/>
  <c r="T111" i="5" s="1"/>
  <c r="B77" i="24"/>
  <c r="T100" i="5" s="1"/>
  <c r="B77" i="23"/>
  <c r="T88" i="5" s="1"/>
  <c r="B73" i="22"/>
  <c r="T75" i="5" s="1"/>
  <c r="B73" i="20"/>
  <c r="T51" i="5" s="1"/>
  <c r="B77" i="19"/>
  <c r="T40" i="5" s="1"/>
  <c r="B81" i="18"/>
  <c r="T29" i="5" s="1"/>
  <c r="B77" i="17"/>
  <c r="T16" i="5" s="1"/>
  <c r="B93" i="6"/>
  <c r="T8" i="5" s="1"/>
  <c r="B77" i="25"/>
  <c r="T112" i="5" s="1"/>
  <c r="B81" i="24"/>
  <c r="T101" i="5" s="1"/>
  <c r="B81" i="23"/>
  <c r="T89" i="5" s="1"/>
  <c r="B77" i="22"/>
  <c r="T76" i="5" s="1"/>
  <c r="B77" i="20"/>
  <c r="T52" i="5" s="1"/>
  <c r="B81" i="19"/>
  <c r="T41" i="5" s="1"/>
  <c r="B85" i="18"/>
  <c r="T30" i="5" s="1"/>
  <c r="B81" i="17"/>
  <c r="T17" i="5" s="1"/>
  <c r="B97" i="6"/>
  <c r="T9" i="5" s="1"/>
  <c r="B81" i="25"/>
  <c r="T113" i="5" s="1"/>
  <c r="B85" i="24"/>
  <c r="T102" i="5" s="1"/>
  <c r="B85" i="23"/>
  <c r="T90" i="5" s="1"/>
  <c r="B81" i="22"/>
  <c r="T77" i="5"/>
  <c r="B81" i="20"/>
  <c r="T53" i="5"/>
  <c r="B85" i="19"/>
  <c r="T42" i="5"/>
  <c r="B89" i="18"/>
  <c r="B85" i="17"/>
  <c r="T18" i="5" s="1"/>
  <c r="B101" i="6"/>
  <c r="T10" i="5" s="1"/>
  <c r="B85" i="25"/>
  <c r="B89" i="24"/>
  <c r="T103" i="5"/>
  <c r="B89" i="23"/>
  <c r="T91" i="5" s="1"/>
  <c r="B85" i="22"/>
  <c r="T78" i="5" s="1"/>
  <c r="B85" i="21"/>
  <c r="T66" i="5" s="1"/>
  <c r="B85" i="20"/>
  <c r="T54" i="5" s="1"/>
  <c r="B89" i="19"/>
  <c r="T43" i="5" s="1"/>
  <c r="T31" i="5"/>
  <c r="B93" i="18"/>
  <c r="T32" i="5" s="1"/>
  <c r="B89" i="17"/>
  <c r="T19" i="5" s="1"/>
  <c r="B105" i="6"/>
  <c r="T11" i="5" s="1"/>
  <c r="T114" i="5"/>
  <c r="B89" i="25"/>
  <c r="T115" i="5"/>
  <c r="B93" i="24"/>
  <c r="T104" i="5"/>
  <c r="B93" i="23"/>
  <c r="T92" i="5"/>
  <c r="B89" i="22"/>
  <c r="T79" i="5"/>
  <c r="B89" i="21"/>
  <c r="T67" i="5"/>
  <c r="B89" i="20"/>
  <c r="T55" i="5"/>
  <c r="B93" i="19"/>
  <c r="T44" i="5" s="1"/>
  <c r="B97" i="18"/>
  <c r="T33" i="5" s="1"/>
  <c r="B93" i="17"/>
  <c r="T20" i="5" s="1"/>
  <c r="B109" i="6"/>
  <c r="T12" i="5" s="1"/>
  <c r="B122" i="6"/>
  <c r="AD1" i="5" s="1"/>
  <c r="B126" i="6"/>
  <c r="AD2" i="5" s="1"/>
  <c r="B130" i="6"/>
  <c r="AD3" i="5" s="1"/>
  <c r="B93" i="25"/>
  <c r="T116" i="5" s="1"/>
  <c r="B97" i="24"/>
  <c r="T105" i="5" s="1"/>
  <c r="B97" i="23"/>
  <c r="T93" i="5" s="1"/>
  <c r="B93" i="22"/>
  <c r="T80" i="5" s="1"/>
  <c r="B93" i="21"/>
  <c r="T68" i="5" s="1"/>
  <c r="B93" i="20"/>
  <c r="T56" i="5" s="1"/>
  <c r="B97" i="19"/>
  <c r="T45" i="5" s="1"/>
  <c r="B101" i="18"/>
  <c r="T34" i="5" s="1"/>
  <c r="B97" i="17"/>
  <c r="T21" i="5" s="1"/>
  <c r="B134" i="6"/>
  <c r="AD4" i="5" s="1"/>
  <c r="B97" i="25"/>
  <c r="T117" i="5" s="1"/>
  <c r="B101" i="24"/>
  <c r="T106" i="5" s="1"/>
  <c r="B101" i="23"/>
  <c r="T94" i="5" s="1"/>
  <c r="B97" i="22"/>
  <c r="T81" i="5" s="1"/>
  <c r="B97" i="21"/>
  <c r="T69" i="5" s="1"/>
  <c r="B97" i="20"/>
  <c r="T57" i="5" s="1"/>
  <c r="B101" i="19"/>
  <c r="T46" i="5" s="1"/>
  <c r="B105" i="18"/>
  <c r="T35" i="5" s="1"/>
  <c r="B101" i="17"/>
  <c r="T22" i="5"/>
  <c r="B138" i="6"/>
  <c r="AD5" i="5"/>
  <c r="B101" i="25"/>
  <c r="T118" i="5"/>
  <c r="B105" i="24"/>
  <c r="T107" i="5"/>
  <c r="B105" i="23"/>
  <c r="T95" i="5"/>
  <c r="B101" i="22"/>
  <c r="T82" i="5"/>
  <c r="B101" i="21"/>
  <c r="T70" i="5"/>
  <c r="B101" i="20"/>
  <c r="T58" i="5"/>
  <c r="B105" i="19"/>
  <c r="T47" i="5"/>
  <c r="B109" i="18"/>
  <c r="T36" i="5" s="1"/>
  <c r="B105" i="17"/>
  <c r="T23" i="5" s="1"/>
  <c r="B142" i="6"/>
  <c r="AD6" i="5" s="1"/>
  <c r="B122" i="18"/>
  <c r="AD25" i="5" s="1"/>
  <c r="B105" i="25"/>
  <c r="T119" i="5" s="1"/>
  <c r="B109" i="24"/>
  <c r="T108" i="5" s="1"/>
  <c r="B109" i="23"/>
  <c r="T96" i="5" s="1"/>
  <c r="B105" i="22"/>
  <c r="T83" i="5" s="1"/>
  <c r="B105" i="21"/>
  <c r="T71" i="5" s="1"/>
  <c r="B105" i="20"/>
  <c r="T59" i="5" s="1"/>
  <c r="B109" i="19"/>
  <c r="T48" i="5" s="1"/>
  <c r="B109" i="17"/>
  <c r="T24" i="5" s="1"/>
  <c r="B146" i="6"/>
  <c r="AD7" i="5" s="1"/>
  <c r="B122" i="24"/>
  <c r="AD97" i="5" s="1"/>
  <c r="B122" i="23"/>
  <c r="AD85" i="5" s="1"/>
  <c r="B122" i="19"/>
  <c r="AD37" i="5" s="1"/>
  <c r="B126" i="18"/>
  <c r="AD26" i="5" s="1"/>
  <c r="B122" i="17"/>
  <c r="AD13" i="5" s="1"/>
  <c r="B109" i="25"/>
  <c r="T120" i="5" s="1"/>
  <c r="B109" i="22"/>
  <c r="T84" i="5" s="1"/>
  <c r="B109" i="21"/>
  <c r="T72" i="5" s="1"/>
  <c r="B109" i="20"/>
  <c r="T60" i="5" s="1"/>
  <c r="B150" i="6"/>
  <c r="AD8" i="5" s="1"/>
  <c r="B122" i="25"/>
  <c r="AD109" i="5" s="1"/>
  <c r="B126" i="24"/>
  <c r="AD98" i="5" s="1"/>
  <c r="B126" i="23"/>
  <c r="AD86" i="5" s="1"/>
  <c r="B122" i="22"/>
  <c r="AD73" i="5" s="1"/>
  <c r="B122" i="21"/>
  <c r="AD61" i="5" s="1"/>
  <c r="B122" i="20"/>
  <c r="AD49" i="5" s="1"/>
  <c r="B126" i="19"/>
  <c r="AD38" i="5" s="1"/>
  <c r="B130" i="18"/>
  <c r="AD27" i="5" s="1"/>
  <c r="B126" i="17"/>
  <c r="AD14" i="5" s="1"/>
  <c r="B154" i="6"/>
  <c r="AD9" i="5" s="1"/>
  <c r="B126" i="25"/>
  <c r="AD110" i="5" s="1"/>
  <c r="B130" i="24"/>
  <c r="AD99" i="5" s="1"/>
  <c r="B130" i="23"/>
  <c r="AD87" i="5" s="1"/>
  <c r="B126" i="22"/>
  <c r="AD74" i="5" s="1"/>
  <c r="B126" i="21"/>
  <c r="AD62" i="5" s="1"/>
  <c r="B126" i="20"/>
  <c r="AD50" i="5" s="1"/>
  <c r="B130" i="19"/>
  <c r="AD39" i="5" s="1"/>
  <c r="B134" i="18"/>
  <c r="AD28" i="5" s="1"/>
  <c r="B130" i="17"/>
  <c r="AD15" i="5" s="1"/>
  <c r="B158" i="6"/>
  <c r="AD10" i="5" s="1"/>
  <c r="B130" i="25"/>
  <c r="AD111" i="5" s="1"/>
  <c r="B134" i="24"/>
  <c r="AD100" i="5" s="1"/>
  <c r="B134" i="23"/>
  <c r="AD88" i="5" s="1"/>
  <c r="B130" i="22"/>
  <c r="AD75" i="5" s="1"/>
  <c r="B130" i="21"/>
  <c r="AD63" i="5" s="1"/>
  <c r="B130" i="20"/>
  <c r="AD51" i="5" s="1"/>
  <c r="B134" i="19"/>
  <c r="B138" i="18"/>
  <c r="AD29" i="5"/>
  <c r="B134" i="17"/>
  <c r="AD16" i="5"/>
  <c r="B162" i="6"/>
  <c r="AD11" i="5"/>
  <c r="B134" i="25"/>
  <c r="AD112" i="5"/>
  <c r="B138" i="24"/>
  <c r="AD101" i="5"/>
  <c r="B138" i="23"/>
  <c r="AD89" i="5"/>
  <c r="B134" i="22"/>
  <c r="AD76" i="5"/>
  <c r="B134" i="21"/>
  <c r="AD64" i="5"/>
  <c r="B134" i="20"/>
  <c r="AD40" i="5"/>
  <c r="B138" i="19"/>
  <c r="B142" i="18"/>
  <c r="AD30" i="5" s="1"/>
  <c r="B138" i="17"/>
  <c r="AD17" i="5" s="1"/>
  <c r="B166" i="6"/>
  <c r="AD12" i="5" s="1"/>
  <c r="B138" i="25"/>
  <c r="AD113" i="5" s="1"/>
  <c r="B142" i="24"/>
  <c r="AD102" i="5" s="1"/>
  <c r="B142" i="23"/>
  <c r="AD90" i="5" s="1"/>
  <c r="B138" i="22"/>
  <c r="AD77" i="5" s="1"/>
  <c r="B138" i="21"/>
  <c r="AD65" i="5" s="1"/>
  <c r="AD52" i="5"/>
  <c r="B138" i="20"/>
  <c r="AD53" i="5"/>
  <c r="AD41" i="5"/>
  <c r="B142" i="19"/>
  <c r="AD42" i="5" s="1"/>
  <c r="B146" i="18"/>
  <c r="AD31" i="5" s="1"/>
  <c r="B142" i="17"/>
  <c r="AD18" i="5" s="1"/>
  <c r="B142" i="25"/>
  <c r="AD114" i="5" s="1"/>
  <c r="B146" i="24"/>
  <c r="AD103" i="5" s="1"/>
  <c r="B146" i="23"/>
  <c r="AD91" i="5" s="1"/>
  <c r="B142" i="22"/>
  <c r="AD78" i="5" s="1"/>
  <c r="B142" i="21"/>
  <c r="AD66" i="5" s="1"/>
  <c r="B142" i="20"/>
  <c r="AD54" i="5" s="1"/>
  <c r="B146" i="19"/>
  <c r="AD43" i="5" s="1"/>
  <c r="B150" i="18"/>
  <c r="AD32" i="5" s="1"/>
  <c r="B146" i="17"/>
  <c r="AD19" i="5" s="1"/>
  <c r="B146" i="25"/>
  <c r="AD115" i="5" s="1"/>
  <c r="B150" i="24"/>
  <c r="AD104" i="5" s="1"/>
  <c r="B150" i="23"/>
  <c r="AD92" i="5" s="1"/>
  <c r="B146" i="22"/>
  <c r="AD79" i="5" s="1"/>
  <c r="B146" i="21"/>
  <c r="AD67" i="5" s="1"/>
  <c r="B146" i="20"/>
  <c r="AD55" i="5" s="1"/>
  <c r="B150" i="19"/>
  <c r="AD44" i="5" s="1"/>
  <c r="B154" i="18"/>
  <c r="AD33" i="5" s="1"/>
  <c r="B150" i="17"/>
  <c r="AD20" i="5" s="1"/>
  <c r="B150" i="25"/>
  <c r="AD116" i="5" s="1"/>
  <c r="B154" i="24"/>
  <c r="AD105" i="5" s="1"/>
  <c r="B154" i="23"/>
  <c r="AD93" i="5" s="1"/>
  <c r="B150" i="22"/>
  <c r="AD80" i="5" s="1"/>
  <c r="B150" i="21"/>
  <c r="AD68" i="5" s="1"/>
  <c r="B150" i="20"/>
  <c r="AD56" i="5" s="1"/>
  <c r="B154" i="19"/>
  <c r="AD45" i="5" s="1"/>
  <c r="B158" i="18"/>
  <c r="AD34" i="5" s="1"/>
  <c r="B154" i="17"/>
  <c r="AD21" i="5" s="1"/>
  <c r="B154" i="25"/>
  <c r="AD117" i="5"/>
  <c r="B158" i="24"/>
  <c r="AD106" i="5"/>
  <c r="B158" i="23"/>
  <c r="AD94" i="5"/>
  <c r="B154" i="22"/>
  <c r="AD81" i="5"/>
  <c r="B154" i="21"/>
  <c r="AD69" i="5"/>
  <c r="B154" i="20"/>
  <c r="B158" i="19"/>
  <c r="AD46" i="5" s="1"/>
  <c r="B162" i="18"/>
  <c r="AD35" i="5"/>
  <c r="B158" i="17"/>
  <c r="AD22" i="5" s="1"/>
  <c r="B158" i="25"/>
  <c r="AD118" i="5" s="1"/>
  <c r="B162" i="24"/>
  <c r="AD107" i="5" s="1"/>
  <c r="B162" i="23"/>
  <c r="AD95" i="5" s="1"/>
  <c r="B158" i="22"/>
  <c r="AD82" i="5" s="1"/>
  <c r="B158" i="21"/>
  <c r="AD70" i="5" s="1"/>
  <c r="AD57" i="5"/>
  <c r="B158" i="20"/>
  <c r="AD58" i="5"/>
  <c r="B162" i="19"/>
  <c r="AD47" i="5" s="1"/>
  <c r="B166" i="18"/>
  <c r="AD36" i="5" s="1"/>
  <c r="B162" i="17"/>
  <c r="AD23" i="5" s="1"/>
  <c r="B162" i="25"/>
  <c r="AD119" i="5" s="1"/>
  <c r="B166" i="24"/>
  <c r="AD108" i="5" s="1"/>
  <c r="B166" i="23"/>
  <c r="AD96" i="5" s="1"/>
  <c r="B162" i="22"/>
  <c r="AD83" i="5" s="1"/>
  <c r="B162" i="21"/>
  <c r="AD71" i="5" s="1"/>
  <c r="B162" i="20"/>
  <c r="AD59" i="5" s="1"/>
  <c r="B166" i="19"/>
  <c r="AD48" i="5" s="1"/>
  <c r="B166" i="17"/>
  <c r="AD24" i="5" s="1"/>
  <c r="B166" i="25"/>
  <c r="AD120" i="5" s="1"/>
  <c r="B166" i="22"/>
  <c r="AD84" i="5" s="1"/>
  <c r="B166" i="21"/>
  <c r="AD72" i="5" s="1"/>
  <c r="B166" i="20"/>
  <c r="AD60" i="5" s="1"/>
  <c r="B8" i="25"/>
  <c r="I109" i="5" s="1"/>
  <c r="B16" i="24"/>
  <c r="I99" i="5" s="1"/>
  <c r="B24" i="22"/>
  <c r="I77" i="5" s="1"/>
  <c r="B20" i="21"/>
  <c r="I64" i="5" s="1"/>
  <c r="B24" i="21"/>
  <c r="I65" i="5" s="1"/>
  <c r="B12" i="19"/>
  <c r="I38" i="5"/>
  <c r="I37" i="5"/>
  <c r="B28" i="22"/>
  <c r="I78" i="5" s="1"/>
  <c r="B16" i="19"/>
  <c r="I39" i="5" s="1"/>
  <c r="B20" i="19"/>
  <c r="I40" i="5" s="1"/>
  <c r="B32" i="22"/>
  <c r="I79" i="5" s="1"/>
  <c r="B36" i="22"/>
  <c r="I80" i="5" s="1"/>
  <c r="P52" i="22"/>
  <c r="M54" i="22"/>
  <c r="P50" i="22"/>
  <c r="M40" i="22"/>
  <c r="M89" i="21"/>
  <c r="M93" i="21"/>
  <c r="P107" i="21"/>
  <c r="M111" i="21"/>
  <c r="P85" i="21"/>
  <c r="M91" i="20"/>
  <c r="M79" i="20"/>
  <c r="P101" i="20"/>
  <c r="E59" i="25"/>
  <c r="P10" i="19"/>
  <c r="B20" i="20"/>
  <c r="I52" i="5" s="1"/>
  <c r="B24" i="19"/>
  <c r="B28" i="21"/>
  <c r="I66" i="5"/>
  <c r="L81" i="4"/>
  <c r="O81" i="4"/>
  <c r="M52" i="6"/>
  <c r="P52" i="6"/>
  <c r="M103" i="6"/>
  <c r="P103" i="6"/>
  <c r="M28" i="17"/>
  <c r="P28" i="17"/>
  <c r="P95" i="17"/>
  <c r="M95" i="17"/>
  <c r="P146" i="17"/>
  <c r="M146" i="17"/>
  <c r="M10" i="18"/>
  <c r="P10" i="18"/>
  <c r="L30" i="4"/>
  <c r="O30" i="4"/>
  <c r="M44" i="6"/>
  <c r="P44" i="6"/>
  <c r="P136" i="6"/>
  <c r="M136" i="6"/>
  <c r="L132" i="4"/>
  <c r="O132" i="4"/>
  <c r="L150" i="4"/>
  <c r="B2" i="28"/>
  <c r="B12" i="28"/>
  <c r="M14" i="17"/>
  <c r="P14" i="17"/>
  <c r="P38" i="17"/>
  <c r="M38" i="17"/>
  <c r="P134" i="17"/>
  <c r="M134" i="17"/>
  <c r="P32" i="18"/>
  <c r="M32" i="18"/>
  <c r="P40" i="18"/>
  <c r="M40" i="18"/>
  <c r="P48" i="18"/>
  <c r="M48" i="18"/>
  <c r="P69" i="18"/>
  <c r="M69" i="18"/>
  <c r="M91" i="18"/>
  <c r="P91" i="18"/>
  <c r="M150" i="18"/>
  <c r="P150" i="18"/>
  <c r="M40" i="19"/>
  <c r="M50" i="19"/>
  <c r="P50" i="19"/>
  <c r="P71" i="19"/>
  <c r="M71" i="19"/>
  <c r="P81" i="20"/>
  <c r="M81" i="20"/>
  <c r="M103" i="20"/>
  <c r="P103" i="20"/>
  <c r="P154" i="20"/>
  <c r="M154" i="20"/>
  <c r="M14" i="22"/>
  <c r="P14" i="22"/>
  <c r="P124" i="22"/>
  <c r="M124" i="22"/>
  <c r="P158" i="22"/>
  <c r="M158" i="22"/>
  <c r="M16" i="23"/>
  <c r="P16" i="23"/>
  <c r="P30" i="23"/>
  <c r="M30" i="23"/>
  <c r="P54" i="23"/>
  <c r="M54" i="23"/>
  <c r="P85" i="23"/>
  <c r="M85" i="23"/>
  <c r="M124" i="23"/>
  <c r="P124" i="23"/>
  <c r="O46" i="4"/>
  <c r="L46" i="4"/>
  <c r="P91" i="6"/>
  <c r="M91" i="6"/>
  <c r="M128" i="6"/>
  <c r="P128" i="6"/>
  <c r="M152" i="6"/>
  <c r="B20" i="23"/>
  <c r="I88" i="5"/>
  <c r="O77" i="4"/>
  <c r="L77" i="4"/>
  <c r="O93" i="4"/>
  <c r="L93" i="4"/>
  <c r="M48" i="6"/>
  <c r="P48" i="6"/>
  <c r="P107" i="6"/>
  <c r="M107" i="6"/>
  <c r="P148" i="6"/>
  <c r="B12" i="17"/>
  <c r="I14" i="5" s="1"/>
  <c r="M18" i="17"/>
  <c r="P18" i="17"/>
  <c r="P24" i="17"/>
  <c r="M24" i="17"/>
  <c r="M32" i="17"/>
  <c r="P32" i="17"/>
  <c r="P91" i="17"/>
  <c r="M91" i="17"/>
  <c r="P99" i="17"/>
  <c r="M99" i="17"/>
  <c r="P111" i="17"/>
  <c r="M111" i="17"/>
  <c r="M20" i="18"/>
  <c r="P20" i="18"/>
  <c r="L89" i="4"/>
  <c r="O89" i="4"/>
  <c r="M67" i="6"/>
  <c r="P67" i="6"/>
  <c r="P144" i="6"/>
  <c r="M144" i="6"/>
  <c r="M111" i="6"/>
  <c r="M168" i="6"/>
  <c r="L10" i="4"/>
  <c r="O10" i="4" s="1"/>
  <c r="P38" i="6"/>
  <c r="M38" i="6"/>
  <c r="M162" i="6"/>
  <c r="P162" i="6"/>
  <c r="P42" i="17"/>
  <c r="M42" i="17"/>
  <c r="M54" i="17"/>
  <c r="P54" i="17"/>
  <c r="M71" i="17"/>
  <c r="P71" i="17"/>
  <c r="M77" i="17"/>
  <c r="P77" i="17"/>
  <c r="P130" i="17"/>
  <c r="M130" i="17"/>
  <c r="O91" i="4"/>
  <c r="L126" i="4"/>
  <c r="M26" i="19"/>
  <c r="P26" i="19"/>
  <c r="M166" i="19"/>
  <c r="P166" i="19"/>
  <c r="M44" i="20"/>
  <c r="P44" i="20"/>
  <c r="M36" i="21"/>
  <c r="P36" i="21"/>
  <c r="M36" i="22"/>
  <c r="P164" i="22"/>
  <c r="M164" i="22"/>
  <c r="L152" i="4"/>
  <c r="M12" i="19"/>
  <c r="P12" i="19"/>
  <c r="M148" i="19"/>
  <c r="P148" i="19"/>
  <c r="M160" i="21"/>
  <c r="P160" i="21"/>
  <c r="M10" i="23"/>
  <c r="P10" i="23"/>
  <c r="M18" i="19"/>
  <c r="P18" i="19"/>
  <c r="P89" i="19"/>
  <c r="M89" i="19"/>
  <c r="P144" i="19"/>
  <c r="M144" i="19"/>
  <c r="M48" i="20"/>
  <c r="M73" i="21"/>
  <c r="P73" i="21"/>
  <c r="M81" i="22"/>
  <c r="P81" i="22"/>
  <c r="M38" i="21"/>
  <c r="P67" i="21"/>
  <c r="M16" i="22"/>
  <c r="P16" i="22"/>
  <c r="M38" i="22"/>
  <c r="P38" i="22"/>
  <c r="P48" i="22"/>
  <c r="M48" i="22"/>
  <c r="M109" i="22"/>
  <c r="P109" i="22"/>
  <c r="P46" i="20"/>
  <c r="P89" i="20"/>
  <c r="M162" i="20"/>
  <c r="M69" i="21"/>
  <c r="P69" i="21"/>
  <c r="M81" i="21"/>
  <c r="P81" i="21"/>
  <c r="P158" i="21"/>
  <c r="P67" i="22"/>
  <c r="P93" i="22"/>
  <c r="M93" i="22"/>
  <c r="P99" i="22"/>
  <c r="P24" i="23"/>
  <c r="M24" i="23"/>
  <c r="M42" i="23"/>
  <c r="P42" i="23"/>
  <c r="P42" i="21"/>
  <c r="P91" i="21"/>
  <c r="M91" i="21"/>
  <c r="M148" i="21"/>
  <c r="P148" i="21"/>
  <c r="P156" i="22"/>
  <c r="M156" i="22"/>
  <c r="P38" i="23"/>
  <c r="M38" i="23"/>
  <c r="M89" i="23"/>
  <c r="M132" i="23"/>
  <c r="P132" i="23"/>
  <c r="M146" i="23"/>
  <c r="P146" i="23"/>
  <c r="P69" i="23"/>
  <c r="M138" i="23"/>
  <c r="P142" i="23"/>
  <c r="M28" i="25"/>
  <c r="M93" i="25"/>
  <c r="P109" i="25"/>
  <c r="M142" i="25"/>
  <c r="O140" i="26"/>
  <c r="O142" i="26"/>
  <c r="P32" i="24"/>
  <c r="M81" i="24"/>
  <c r="P99" i="24"/>
  <c r="M130" i="24"/>
  <c r="M138" i="24"/>
  <c r="P10" i="25"/>
  <c r="L48" i="26"/>
  <c r="B32" i="21"/>
  <c r="I67" i="5"/>
  <c r="B28" i="19"/>
  <c r="I41" i="5"/>
  <c r="B24" i="20"/>
  <c r="I53" i="5"/>
  <c r="B32" i="19"/>
  <c r="I43" i="5"/>
  <c r="I42" i="5"/>
  <c r="B36" i="21"/>
  <c r="I68" i="5" s="1"/>
  <c r="B28" i="20"/>
  <c r="I54" i="5" s="1"/>
  <c r="B32" i="20"/>
  <c r="I55" i="5" s="1"/>
  <c r="B36" i="19"/>
  <c r="I44" i="5" s="1"/>
  <c r="B40" i="21"/>
  <c r="I69" i="5" s="1"/>
  <c r="B44" i="21"/>
  <c r="I70" i="5" s="1"/>
  <c r="B36" i="20"/>
  <c r="I56" i="5" s="1"/>
  <c r="B40" i="20"/>
  <c r="I57" i="5" s="1"/>
  <c r="B48" i="21"/>
  <c r="I71" i="5" s="1"/>
  <c r="B52" i="21"/>
  <c r="I72" i="5" s="1"/>
  <c r="B44" i="20"/>
  <c r="I58" i="5" s="1"/>
  <c r="B65" i="21"/>
  <c r="T61" i="5"/>
  <c r="B48" i="20"/>
  <c r="I59" i="5" s="1"/>
  <c r="B69" i="21"/>
  <c r="T62" i="5"/>
  <c r="B52" i="20"/>
  <c r="I60" i="5"/>
  <c r="B73" i="21"/>
  <c r="T63" i="5" s="1"/>
  <c r="B65" i="20"/>
  <c r="T49" i="5"/>
  <c r="B69" i="20"/>
  <c r="T50" i="5"/>
  <c r="B77" i="21"/>
  <c r="T64" i="5" s="1"/>
  <c r="B81" i="21"/>
  <c r="T65" i="5" s="1"/>
  <c r="E116" i="24"/>
  <c r="M102" i="5"/>
  <c r="W34" i="5"/>
  <c r="M95" i="5"/>
  <c r="M20" i="5"/>
  <c r="W56" i="5"/>
  <c r="W77" i="5"/>
  <c r="M21" i="5"/>
  <c r="W54" i="5"/>
  <c r="M115" i="5"/>
  <c r="W47" i="5"/>
  <c r="W76" i="5"/>
  <c r="W97" i="5"/>
  <c r="M41" i="5"/>
  <c r="W11" i="5"/>
  <c r="B47" i="5"/>
  <c r="B21" i="5"/>
  <c r="B66" i="5"/>
  <c r="W70" i="5"/>
  <c r="W36" i="5"/>
  <c r="M63" i="5"/>
  <c r="W92" i="5"/>
  <c r="W113" i="5"/>
  <c r="M57" i="5"/>
  <c r="P150" i="21"/>
  <c r="M150" i="21"/>
  <c r="P32" i="6"/>
  <c r="O50" i="4"/>
  <c r="P26" i="23"/>
  <c r="E59" i="21"/>
  <c r="E116" i="6"/>
  <c r="M136" i="18"/>
  <c r="O128" i="4"/>
  <c r="L144" i="4"/>
  <c r="L107" i="4"/>
  <c r="O79" i="4"/>
  <c r="O101" i="4"/>
  <c r="O122" i="4"/>
  <c r="L136" i="4"/>
  <c r="M18" i="6"/>
  <c r="M160" i="6"/>
  <c r="M97" i="22"/>
  <c r="M10" i="17"/>
  <c r="P16" i="17"/>
  <c r="M50" i="17"/>
  <c r="P50" i="17"/>
  <c r="P89" i="17"/>
  <c r="P158" i="17"/>
  <c r="P81" i="18"/>
  <c r="P134" i="18"/>
  <c r="M142" i="18"/>
  <c r="P14" i="19"/>
  <c r="P10" i="20"/>
  <c r="M10" i="20"/>
  <c r="M42" i="20"/>
  <c r="P42" i="20"/>
  <c r="P54" i="20"/>
  <c r="M54" i="20"/>
  <c r="P97" i="20"/>
  <c r="M97" i="20"/>
  <c r="P122" i="20"/>
  <c r="P65" i="21"/>
  <c r="P122" i="21"/>
  <c r="P156" i="21"/>
  <c r="M34" i="22"/>
  <c r="M42" i="22"/>
  <c r="P85" i="22"/>
  <c r="P103" i="22"/>
  <c r="P144" i="22"/>
  <c r="M144" i="22"/>
  <c r="M160" i="22"/>
  <c r="P67" i="23"/>
  <c r="P73" i="23"/>
  <c r="M158" i="23"/>
  <c r="P158" i="23"/>
  <c r="M164" i="23"/>
  <c r="M34" i="24"/>
  <c r="P34" i="24"/>
  <c r="P73" i="24"/>
  <c r="P150" i="24"/>
  <c r="P50" i="25"/>
  <c r="M50" i="25"/>
  <c r="P134" i="25"/>
  <c r="M134" i="25"/>
  <c r="M160" i="25"/>
  <c r="P160" i="25"/>
  <c r="O20" i="26"/>
  <c r="L20" i="26"/>
  <c r="O144" i="26"/>
  <c r="L144" i="26"/>
  <c r="P99" i="20"/>
  <c r="M99" i="20"/>
  <c r="P44" i="24"/>
  <c r="M44" i="24"/>
  <c r="P107" i="24"/>
  <c r="M107" i="24"/>
  <c r="M146" i="25"/>
  <c r="P146" i="25"/>
  <c r="P105" i="6"/>
  <c r="M26" i="6"/>
  <c r="O93" i="26"/>
  <c r="M44" i="17"/>
  <c r="P44" i="17"/>
  <c r="P144" i="17"/>
  <c r="P22" i="21"/>
  <c r="M22" i="21"/>
  <c r="M34" i="21"/>
  <c r="P34" i="21"/>
  <c r="P26" i="22"/>
  <c r="M162" i="22"/>
  <c r="P162" i="22"/>
  <c r="P81" i="23"/>
  <c r="M81" i="23"/>
  <c r="M138" i="25"/>
  <c r="P138" i="25"/>
  <c r="I117" i="25"/>
  <c r="I60" i="25"/>
  <c r="F61" i="18"/>
  <c r="F118" i="18"/>
  <c r="P44" i="21"/>
  <c r="M44" i="21"/>
  <c r="P168" i="22"/>
  <c r="M168" i="22"/>
  <c r="N60" i="21"/>
  <c r="O146" i="26"/>
  <c r="O105" i="4"/>
  <c r="O156" i="4"/>
  <c r="O36" i="4"/>
  <c r="P164" i="6"/>
  <c r="M164" i="6"/>
  <c r="B61" i="17"/>
  <c r="M46" i="17"/>
  <c r="P46" i="17"/>
  <c r="P160" i="18"/>
  <c r="M26" i="20"/>
  <c r="M24" i="21"/>
  <c r="P24" i="21"/>
  <c r="P97" i="23"/>
  <c r="M97" i="23"/>
  <c r="P154" i="24"/>
  <c r="M154" i="24"/>
  <c r="M32" i="25"/>
  <c r="P32" i="25"/>
  <c r="O36" i="26"/>
  <c r="L36" i="26"/>
  <c r="L160" i="26"/>
  <c r="F61" i="21"/>
  <c r="F118" i="21"/>
  <c r="M32" i="21"/>
  <c r="P32" i="21"/>
  <c r="M128" i="23"/>
  <c r="P128" i="23"/>
  <c r="M168" i="25"/>
  <c r="P168" i="25"/>
  <c r="P52" i="21"/>
  <c r="M132" i="19"/>
  <c r="P44" i="18"/>
  <c r="M166" i="21"/>
  <c r="P52" i="25"/>
  <c r="M154" i="6"/>
  <c r="M65" i="6"/>
  <c r="L164" i="4"/>
  <c r="O138" i="4"/>
  <c r="P166" i="6"/>
  <c r="M22" i="22"/>
  <c r="P42" i="19"/>
  <c r="M42" i="19"/>
  <c r="M50" i="20"/>
  <c r="P50" i="20"/>
  <c r="M87" i="20"/>
  <c r="P168" i="20"/>
  <c r="M168" i="20"/>
  <c r="M162" i="21"/>
  <c r="M107" i="22"/>
  <c r="P107" i="23"/>
  <c r="M107" i="23"/>
  <c r="M24" i="24"/>
  <c r="M156" i="24"/>
  <c r="P156" i="24"/>
  <c r="N117" i="23"/>
  <c r="N60" i="23"/>
  <c r="P142" i="17"/>
  <c r="M142" i="17"/>
  <c r="M99" i="21"/>
  <c r="M124" i="6"/>
  <c r="M73" i="17"/>
  <c r="M158" i="18"/>
  <c r="P22" i="17"/>
  <c r="M164" i="17"/>
  <c r="P24" i="18"/>
  <c r="M24" i="18"/>
  <c r="P154" i="18"/>
  <c r="P20" i="19"/>
  <c r="M28" i="19"/>
  <c r="P28" i="19"/>
  <c r="P138" i="19"/>
  <c r="M138" i="19"/>
  <c r="P52" i="20"/>
  <c r="M52" i="20"/>
  <c r="P69" i="20"/>
  <c r="M69" i="20"/>
  <c r="P32" i="22"/>
  <c r="M32" i="22"/>
  <c r="P122" i="22"/>
  <c r="M32" i="23"/>
  <c r="P32" i="23"/>
  <c r="M109" i="23"/>
  <c r="P109" i="23"/>
  <c r="P20" i="25"/>
  <c r="M20" i="25"/>
  <c r="M48" i="25"/>
  <c r="P48" i="25"/>
  <c r="P105" i="25"/>
  <c r="M105" i="25"/>
  <c r="M162" i="25"/>
  <c r="P162" i="25"/>
  <c r="P132" i="18"/>
  <c r="P65" i="19"/>
  <c r="P154" i="19"/>
  <c r="M124" i="20"/>
  <c r="M164" i="20"/>
  <c r="P134" i="23"/>
  <c r="M52" i="24"/>
  <c r="M42" i="25"/>
  <c r="P71" i="25"/>
  <c r="P136" i="25"/>
  <c r="M144" i="25"/>
  <c r="P144" i="25"/>
  <c r="P158" i="25"/>
  <c r="M158" i="25"/>
  <c r="L52" i="26"/>
  <c r="O52" i="26"/>
  <c r="L67" i="26"/>
  <c r="O67" i="26"/>
  <c r="P126" i="22"/>
  <c r="M126" i="22"/>
  <c r="M124" i="25"/>
  <c r="P124" i="25"/>
  <c r="L156" i="26"/>
  <c r="L38" i="26"/>
  <c r="M48" i="24"/>
  <c r="P48" i="24"/>
  <c r="P81" i="25"/>
  <c r="M81" i="25"/>
  <c r="L132" i="26"/>
  <c r="O132" i="26"/>
  <c r="M75" i="18"/>
  <c r="M144" i="23"/>
  <c r="P152" i="23"/>
  <c r="E59" i="23"/>
  <c r="M77" i="20"/>
  <c r="M134" i="19"/>
  <c r="P93" i="17"/>
  <c r="M93" i="17"/>
  <c r="M22" i="18"/>
  <c r="P22" i="18"/>
  <c r="M148" i="18"/>
  <c r="M136" i="20"/>
  <c r="P136" i="20"/>
  <c r="P69" i="24"/>
  <c r="M69" i="24"/>
  <c r="L89" i="26"/>
  <c r="O89" i="26"/>
  <c r="N60" i="19"/>
  <c r="N117" i="19"/>
  <c r="F61" i="17"/>
  <c r="F118" i="17"/>
  <c r="O162" i="26"/>
  <c r="M20" i="6"/>
  <c r="M54" i="18"/>
  <c r="P71" i="6"/>
  <c r="L42" i="4"/>
  <c r="P132" i="17"/>
  <c r="M156" i="6"/>
  <c r="P132" i="6"/>
  <c r="M30" i="22"/>
  <c r="M87" i="17"/>
  <c r="E59" i="17"/>
  <c r="E116" i="22"/>
  <c r="M126" i="19"/>
  <c r="P134" i="21"/>
  <c r="P87" i="6"/>
  <c r="E116" i="18"/>
  <c r="P140" i="23"/>
  <c r="M73" i="19"/>
  <c r="M128" i="17"/>
  <c r="O109" i="4"/>
  <c r="O20" i="4"/>
  <c r="L20" i="4"/>
  <c r="L124" i="4"/>
  <c r="L8" i="4"/>
  <c r="O8" i="4" s="1"/>
  <c r="M65" i="25"/>
  <c r="P103" i="18"/>
  <c r="P111" i="18"/>
  <c r="M140" i="18"/>
  <c r="P140" i="18"/>
  <c r="P162" i="18"/>
  <c r="P99" i="19"/>
  <c r="P138" i="20"/>
  <c r="M138" i="20"/>
  <c r="M128" i="21"/>
  <c r="P136" i="21"/>
  <c r="M136" i="21"/>
  <c r="P136" i="22"/>
  <c r="M136" i="22"/>
  <c r="P22" i="23"/>
  <c r="M22" i="23"/>
  <c r="P40" i="23"/>
  <c r="P144" i="24"/>
  <c r="P44" i="25"/>
  <c r="M44" i="25"/>
  <c r="L26" i="26"/>
  <c r="O26" i="26"/>
  <c r="I60" i="24"/>
  <c r="I117" i="24"/>
  <c r="F118" i="20"/>
  <c r="F61" i="20"/>
  <c r="M166" i="17"/>
  <c r="O52" i="4"/>
  <c r="M46" i="22"/>
  <c r="P30" i="20"/>
  <c r="M75" i="25"/>
  <c r="P144" i="21"/>
  <c r="P160" i="19"/>
  <c r="M42" i="24"/>
  <c r="P128" i="20"/>
  <c r="M150" i="6"/>
  <c r="P28" i="6"/>
  <c r="P34" i="25"/>
  <c r="P34" i="23"/>
  <c r="M109" i="18"/>
  <c r="P83" i="17"/>
  <c r="P75" i="6"/>
  <c r="O95" i="4"/>
  <c r="P40" i="6"/>
  <c r="M134" i="6"/>
  <c r="M14" i="18"/>
  <c r="M101" i="25"/>
  <c r="L152" i="26"/>
  <c r="M124" i="17"/>
  <c r="P124" i="17"/>
  <c r="M99" i="18"/>
  <c r="P36" i="19"/>
  <c r="P136" i="19"/>
  <c r="M136" i="19"/>
  <c r="P10" i="21"/>
  <c r="M10" i="21"/>
  <c r="M130" i="21"/>
  <c r="P130" i="21"/>
  <c r="M8" i="22"/>
  <c r="P8" i="22"/>
  <c r="M77" i="22"/>
  <c r="P101" i="22"/>
  <c r="M101" i="22"/>
  <c r="P95" i="23"/>
  <c r="P89" i="24"/>
  <c r="M89" i="24"/>
  <c r="L50" i="26"/>
  <c r="N117" i="18"/>
  <c r="N60" i="18"/>
  <c r="P97" i="18"/>
  <c r="M97" i="18"/>
  <c r="M18" i="21"/>
  <c r="P18" i="21"/>
  <c r="P136" i="24"/>
  <c r="M136" i="24"/>
  <c r="M140" i="6"/>
  <c r="O34" i="4"/>
  <c r="P30" i="21"/>
  <c r="P152" i="17"/>
  <c r="P107" i="20"/>
  <c r="L124" i="26"/>
  <c r="M105" i="21"/>
  <c r="P50" i="21"/>
  <c r="P67" i="18"/>
  <c r="M126" i="21"/>
  <c r="M87" i="18"/>
  <c r="M26" i="18"/>
  <c r="P146" i="19"/>
  <c r="M146" i="19"/>
  <c r="P168" i="19"/>
  <c r="M168" i="19"/>
  <c r="M160" i="20"/>
  <c r="P160" i="20"/>
  <c r="P111" i="22"/>
  <c r="M111" i="22"/>
  <c r="P65" i="24"/>
  <c r="M65" i="24"/>
  <c r="L16" i="26"/>
  <c r="O16" i="26"/>
  <c r="L111" i="26"/>
  <c r="O111" i="26"/>
  <c r="M18" i="20"/>
  <c r="L99" i="4"/>
  <c r="P103" i="23"/>
  <c r="P69" i="17"/>
  <c r="M148" i="20"/>
  <c r="M95" i="20"/>
  <c r="P130" i="18"/>
  <c r="P46" i="19"/>
  <c r="M34" i="17"/>
  <c r="P148" i="25"/>
  <c r="P26" i="21"/>
  <c r="M20" i="17"/>
  <c r="B118" i="18"/>
  <c r="M24" i="6"/>
  <c r="O32" i="4"/>
  <c r="L32" i="4"/>
  <c r="O73" i="4"/>
  <c r="L73" i="4"/>
  <c r="L83" i="4"/>
  <c r="O83" i="4"/>
  <c r="P30" i="6"/>
  <c r="M12" i="18"/>
  <c r="P22" i="20"/>
  <c r="P8" i="21"/>
  <c r="P8" i="24"/>
  <c r="P101" i="17"/>
  <c r="M101" i="17"/>
  <c r="P107" i="18"/>
  <c r="M107" i="18"/>
  <c r="M91" i="19"/>
  <c r="P73" i="20"/>
  <c r="M75" i="21"/>
  <c r="P75" i="21"/>
  <c r="P109" i="21"/>
  <c r="M109" i="21"/>
  <c r="P12" i="22"/>
  <c r="M12" i="22"/>
  <c r="P22" i="24"/>
  <c r="M22" i="24"/>
  <c r="P128" i="25"/>
  <c r="M128" i="25"/>
  <c r="P126" i="18"/>
  <c r="M126" i="18"/>
  <c r="M111" i="19"/>
  <c r="P111" i="19"/>
  <c r="P28" i="24"/>
  <c r="M28" i="24"/>
  <c r="M152" i="25"/>
  <c r="P152" i="25"/>
  <c r="L130" i="4"/>
  <c r="O130" i="4"/>
  <c r="P30" i="17"/>
  <c r="M30" i="17"/>
  <c r="P73" i="18"/>
  <c r="M73" i="18"/>
  <c r="O12" i="26"/>
  <c r="L12" i="26"/>
  <c r="O91" i="26"/>
  <c r="L91" i="26"/>
  <c r="P71" i="24"/>
  <c r="M71" i="24"/>
  <c r="P146" i="24"/>
  <c r="M146" i="24"/>
  <c r="M130" i="25"/>
  <c r="P130" i="25"/>
  <c r="M156" i="25"/>
  <c r="P156" i="25"/>
  <c r="M14" i="6"/>
  <c r="P14" i="6"/>
  <c r="M12" i="6"/>
  <c r="P12" i="6"/>
  <c r="B12" i="6"/>
  <c r="I2" i="5"/>
  <c r="M8" i="6"/>
  <c r="P8" i="6"/>
  <c r="M48" i="5"/>
  <c r="M61" i="5"/>
  <c r="W20" i="5"/>
  <c r="M108" i="5"/>
  <c r="W67" i="5"/>
  <c r="M18" i="5"/>
  <c r="W74" i="5"/>
  <c r="B45" i="5"/>
  <c r="B51" i="5"/>
  <c r="B59" i="5"/>
  <c r="W10" i="5"/>
  <c r="W45" i="5"/>
  <c r="M113" i="5"/>
  <c r="M92" i="5"/>
  <c r="W51" i="5"/>
  <c r="W119" i="5"/>
  <c r="M70" i="5"/>
  <c r="M25" i="5"/>
  <c r="M93" i="5"/>
  <c r="M72" i="5"/>
  <c r="W31" i="5"/>
  <c r="M99" i="5"/>
  <c r="W38" i="5"/>
  <c r="W106" i="5"/>
  <c r="B39" i="5"/>
  <c r="B10" i="5"/>
  <c r="B113" i="5"/>
  <c r="B87" i="5"/>
  <c r="B6" i="5"/>
  <c r="B63" i="5"/>
  <c r="B54" i="5"/>
  <c r="B38" i="5"/>
  <c r="B65" i="5"/>
  <c r="B111" i="5"/>
  <c r="B112" i="5"/>
  <c r="B60" i="5"/>
  <c r="M5" i="5"/>
  <c r="W4" i="5"/>
  <c r="M44" i="5"/>
  <c r="W37" i="5"/>
  <c r="W105" i="5"/>
  <c r="W84" i="5"/>
  <c r="M55" i="5"/>
  <c r="W111" i="5"/>
  <c r="M62" i="5"/>
  <c r="M23" i="5"/>
  <c r="W65" i="5"/>
  <c r="M40" i="5"/>
  <c r="M112" i="5"/>
  <c r="M83" i="5"/>
  <c r="W22" i="5"/>
  <c r="M90" i="5"/>
  <c r="B80" i="5"/>
  <c r="B83" i="5"/>
  <c r="W24" i="5"/>
  <c r="W49" i="5"/>
  <c r="W117" i="5"/>
  <c r="W96" i="5"/>
  <c r="M67" i="5"/>
  <c r="W15" i="5"/>
  <c r="M74" i="5"/>
  <c r="W29" i="5"/>
  <c r="M97" i="5"/>
  <c r="M76" i="5"/>
  <c r="M47" i="5"/>
  <c r="W103" i="5"/>
  <c r="M54" i="5"/>
  <c r="W110" i="5"/>
  <c r="B34" i="5"/>
  <c r="B42" i="5"/>
  <c r="B14" i="5"/>
  <c r="B22" i="5"/>
  <c r="B61" i="5"/>
  <c r="B88" i="5"/>
  <c r="B110" i="5"/>
  <c r="B4" i="5"/>
  <c r="B52" i="5"/>
  <c r="B86" i="5"/>
  <c r="B74" i="5"/>
  <c r="B72" i="5"/>
  <c r="M6" i="5"/>
  <c r="W8" i="5"/>
  <c r="W44" i="5"/>
  <c r="M53" i="5"/>
  <c r="W109" i="5"/>
  <c r="W88" i="5"/>
  <c r="W59" i="5"/>
  <c r="W28" i="5"/>
  <c r="W66" i="5"/>
  <c r="B13" i="5"/>
  <c r="M13" i="5"/>
  <c r="M81" i="5"/>
  <c r="M60" i="5"/>
  <c r="W116" i="5"/>
  <c r="M87" i="5"/>
  <c r="W26" i="5"/>
  <c r="W94" i="5"/>
  <c r="B75" i="5"/>
  <c r="B24" i="5"/>
  <c r="B107" i="5"/>
  <c r="W40" i="5"/>
  <c r="M65" i="5"/>
  <c r="M28" i="5"/>
  <c r="W100" i="5"/>
  <c r="W71" i="5"/>
  <c r="M22" i="5"/>
  <c r="W78" i="5"/>
  <c r="M45" i="5"/>
  <c r="W101" i="5"/>
  <c r="W80" i="5"/>
  <c r="M51" i="5"/>
  <c r="M119" i="5"/>
  <c r="W58" i="5"/>
  <c r="B68" i="5"/>
  <c r="B100" i="5"/>
  <c r="B73" i="5"/>
  <c r="B90" i="5"/>
  <c r="B9" i="5"/>
  <c r="B30" i="5"/>
  <c r="B29" i="5"/>
  <c r="B69" i="5"/>
  <c r="B82" i="5"/>
  <c r="B85" i="5"/>
  <c r="B62" i="5"/>
  <c r="B71" i="5"/>
  <c r="M1" i="5"/>
  <c r="M3" i="5"/>
  <c r="W9" i="5"/>
  <c r="M19" i="5"/>
  <c r="W57" i="5"/>
  <c r="W16" i="5"/>
  <c r="M104" i="5"/>
  <c r="W63" i="5"/>
  <c r="M14" i="5"/>
  <c r="M82" i="5"/>
  <c r="M85" i="5"/>
  <c r="W19" i="5"/>
  <c r="M42" i="5"/>
  <c r="B16" i="5"/>
  <c r="M9" i="5"/>
  <c r="W69" i="5"/>
  <c r="M116" i="5"/>
  <c r="M26" i="5"/>
  <c r="M49" i="5"/>
  <c r="M96" i="5"/>
  <c r="M16" i="5"/>
  <c r="B79" i="5"/>
  <c r="B40" i="5"/>
  <c r="B99" i="5"/>
  <c r="B19" i="5"/>
  <c r="B41" i="5"/>
  <c r="B97" i="5"/>
  <c r="B32" i="5"/>
  <c r="B25" i="5"/>
  <c r="B2" i="5"/>
  <c r="B101" i="5"/>
  <c r="B36" i="5"/>
  <c r="B84" i="5"/>
  <c r="M4" i="5"/>
  <c r="M12" i="5"/>
  <c r="W3" i="5"/>
  <c r="M27" i="5"/>
  <c r="W61" i="5"/>
  <c r="W32" i="5"/>
  <c r="W108" i="5"/>
  <c r="M79" i="5"/>
  <c r="W18" i="5"/>
  <c r="M86" i="5"/>
  <c r="M33" i="5"/>
  <c r="W89" i="5"/>
  <c r="W68" i="5"/>
  <c r="M39" i="5"/>
  <c r="M107" i="5"/>
  <c r="W46" i="5"/>
  <c r="M114" i="5"/>
  <c r="B102" i="5"/>
  <c r="B50" i="5"/>
  <c r="M2" i="5"/>
  <c r="M17" i="5"/>
  <c r="W73" i="5"/>
  <c r="W52" i="5"/>
  <c r="W120" i="5"/>
  <c r="M91" i="5"/>
  <c r="W30" i="5"/>
  <c r="M98" i="5"/>
  <c r="W53" i="5"/>
  <c r="M24" i="5"/>
  <c r="M100" i="5"/>
  <c r="M71" i="5"/>
  <c r="M31" i="5"/>
  <c r="M78" i="5"/>
  <c r="B17" i="5"/>
  <c r="B92" i="5"/>
  <c r="B64" i="5"/>
  <c r="B31" i="5"/>
  <c r="B93" i="5"/>
  <c r="B76" i="5"/>
  <c r="B37" i="5"/>
  <c r="B104" i="5"/>
  <c r="B70" i="5"/>
  <c r="B91" i="5"/>
  <c r="B35" i="5"/>
  <c r="B96" i="5"/>
  <c r="M7" i="5"/>
  <c r="M11" i="5"/>
  <c r="W7" i="5"/>
  <c r="M35" i="5"/>
  <c r="M77" i="5"/>
  <c r="M56" i="5"/>
  <c r="W112" i="5"/>
  <c r="W83" i="5"/>
  <c r="M34" i="5"/>
  <c r="W90" i="5"/>
  <c r="W17" i="5"/>
  <c r="M64" i="5"/>
  <c r="W91" i="5"/>
  <c r="W98" i="5"/>
  <c r="B49" i="5"/>
  <c r="W23" i="5"/>
  <c r="W48" i="5"/>
  <c r="W75" i="5"/>
  <c r="M94" i="5"/>
  <c r="M117" i="5"/>
  <c r="W55" i="5"/>
  <c r="W62" i="5"/>
  <c r="M105" i="5"/>
  <c r="M84" i="5"/>
  <c r="M111" i="5"/>
  <c r="W118" i="5"/>
  <c r="B117" i="5"/>
  <c r="W21" i="5"/>
  <c r="M89" i="5"/>
  <c r="W27" i="5"/>
  <c r="W95" i="5"/>
  <c r="M46" i="5"/>
  <c r="W102" i="5"/>
  <c r="M36" i="5"/>
  <c r="W104" i="5"/>
  <c r="M75" i="5"/>
  <c r="W14" i="5"/>
  <c r="W82" i="5"/>
  <c r="B8" i="5"/>
  <c r="B43" i="5"/>
  <c r="B106" i="5"/>
  <c r="B98" i="5"/>
  <c r="B15" i="5"/>
  <c r="B57" i="5"/>
  <c r="B105" i="5"/>
  <c r="B109" i="5"/>
  <c r="B56" i="5"/>
  <c r="B116" i="5"/>
  <c r="B48" i="5"/>
  <c r="B95" i="5"/>
  <c r="M10" i="5"/>
  <c r="W5" i="5"/>
  <c r="W13" i="5"/>
  <c r="W81" i="5"/>
  <c r="W60" i="5"/>
  <c r="M15" i="5"/>
  <c r="W87" i="5"/>
  <c r="M38" i="5"/>
  <c r="M106" i="5"/>
  <c r="M37" i="5"/>
  <c r="W43" i="5"/>
  <c r="W50" i="5"/>
  <c r="B67" i="5"/>
  <c r="M8" i="5"/>
  <c r="M68" i="5"/>
  <c r="M69" i="5"/>
  <c r="W41" i="5"/>
  <c r="M109" i="5"/>
  <c r="M88" i="5"/>
  <c r="M59" i="5"/>
  <c r="W115" i="5"/>
  <c r="M66" i="5"/>
  <c r="B55" i="5"/>
  <c r="B26" i="5"/>
  <c r="B115" i="5"/>
  <c r="W12" i="5"/>
  <c r="W25" i="5"/>
  <c r="W93" i="5"/>
  <c r="W72" i="5"/>
  <c r="M43" i="5"/>
  <c r="W99" i="5"/>
  <c r="M50" i="5"/>
  <c r="M118" i="5"/>
  <c r="M73" i="5"/>
  <c r="M52" i="5"/>
  <c r="M120" i="5"/>
  <c r="W79" i="5"/>
  <c r="M30" i="5"/>
  <c r="W86" i="5"/>
  <c r="B44" i="5"/>
  <c r="B89" i="5"/>
  <c r="B1" i="5"/>
  <c r="B118" i="5"/>
  <c r="B58" i="5"/>
  <c r="B12" i="5"/>
  <c r="B3" i="5"/>
  <c r="B46" i="5"/>
  <c r="B78" i="5"/>
  <c r="B77" i="5"/>
  <c r="B18" i="5"/>
  <c r="B33" i="5"/>
  <c r="B108" i="5"/>
  <c r="B120" i="5"/>
  <c r="W2" i="5"/>
  <c r="M29" i="5"/>
  <c r="W85" i="5"/>
  <c r="W64" i="5"/>
  <c r="W35" i="5"/>
  <c r="M103" i="5"/>
  <c r="W42" i="5"/>
  <c r="E59" i="20"/>
  <c r="E116" i="20"/>
  <c r="E116" i="19" l="1"/>
  <c r="P101" i="18"/>
  <c r="P152" i="18"/>
  <c r="P14" i="23"/>
  <c r="P28" i="23"/>
</calcChain>
</file>

<file path=xl/comments1.xml><?xml version="1.0" encoding="utf-8"?>
<comments xmlns="http://schemas.openxmlformats.org/spreadsheetml/2006/main">
  <authors>
    <author>井上光子</author>
  </authors>
  <commentList>
    <comment ref="I2" authorId="0" shapeId="0">
      <text>
        <r>
          <rPr>
            <sz val="9"/>
            <color indexed="81"/>
            <rFont val="ＭＳ Ｐゴシック"/>
            <family val="3"/>
            <charset val="128"/>
          </rPr>
          <t>支部ナンバー入力</t>
        </r>
      </text>
    </comment>
  </commentList>
</comments>
</file>

<file path=xl/sharedStrings.xml><?xml version="1.0" encoding="utf-8"?>
<sst xmlns="http://schemas.openxmlformats.org/spreadsheetml/2006/main" count="2533" uniqueCount="169">
  <si>
    <t>申込責任者</t>
    <rPh sb="0" eb="2">
      <t>モウシコミ</t>
    </rPh>
    <rPh sb="2" eb="5">
      <t>セキニンシャ</t>
    </rPh>
    <phoneticPr fontId="1"/>
  </si>
  <si>
    <t>住　　所</t>
    <rPh sb="0" eb="1">
      <t>ジュウ</t>
    </rPh>
    <rPh sb="3" eb="4">
      <t>トコロ</t>
    </rPh>
    <phoneticPr fontId="1"/>
  </si>
  <si>
    <t>順位</t>
    <rPh sb="0" eb="1">
      <t>ジュン</t>
    </rPh>
    <rPh sb="1" eb="2">
      <t>イ</t>
    </rPh>
    <phoneticPr fontId="1"/>
  </si>
  <si>
    <t>フ リ ガ ナ</t>
    <phoneticPr fontId="1"/>
  </si>
  <si>
    <t>都道
府県</t>
    <rPh sb="0" eb="2">
      <t>トドウ</t>
    </rPh>
    <rPh sb="3" eb="4">
      <t>フ</t>
    </rPh>
    <rPh sb="4" eb="5">
      <t>ケン</t>
    </rPh>
    <phoneticPr fontId="1"/>
  </si>
  <si>
    <t>昨年度参加状況</t>
    <rPh sb="0" eb="2">
      <t>サクネン</t>
    </rPh>
    <rPh sb="2" eb="3">
      <t>タビ</t>
    </rPh>
    <rPh sb="3" eb="5">
      <t>サンカ</t>
    </rPh>
    <rPh sb="5" eb="7">
      <t>ジョウキョウ</t>
    </rPh>
    <phoneticPr fontId="1"/>
  </si>
  <si>
    <t>成績</t>
    <rPh sb="0" eb="2">
      <t>セイセキ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</si>
  <si>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</si>
  <si>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</si>
  <si>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レディース連盟</t>
    <rPh sb="5" eb="7">
      <t>レンメイ</t>
    </rPh>
    <phoneticPr fontId="1"/>
  </si>
  <si>
    <t>表彰者</t>
    <rPh sb="0" eb="3">
      <t>ヒョウショウシャ</t>
    </rPh>
    <phoneticPr fontId="1"/>
  </si>
  <si>
    <t>氏　　　名</t>
    <rPh sb="0" eb="1">
      <t>シ</t>
    </rPh>
    <rPh sb="4" eb="5">
      <t>メイ</t>
    </rPh>
    <phoneticPr fontId="1"/>
  </si>
  <si>
    <t>クラブ名</t>
    <rPh sb="3" eb="4">
      <t>メイ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</si>
  <si>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</si>
  <si>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</si>
  <si>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ブロック</t>
    <phoneticPr fontId="1"/>
  </si>
  <si>
    <t>番号</t>
    <rPh sb="0" eb="2">
      <t>バンゴウ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</si>
  <si>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</si>
  <si>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</si>
  <si>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*種別毎にシートを別にし、選手名は強い順に記入して下さい。</t>
    <rPh sb="1" eb="3">
      <t>シュベツ</t>
    </rPh>
    <rPh sb="3" eb="4">
      <t>ゴト</t>
    </rPh>
    <rPh sb="9" eb="10">
      <t>ベツ</t>
    </rPh>
    <rPh sb="13" eb="15">
      <t>センシュ</t>
    </rPh>
    <rPh sb="15" eb="16">
      <t>メイ</t>
    </rPh>
    <rPh sb="17" eb="18">
      <t>ツヨ</t>
    </rPh>
    <rPh sb="19" eb="20">
      <t>ジュン</t>
    </rPh>
    <rPh sb="21" eb="23">
      <t>キニュウ</t>
    </rPh>
    <rPh sb="25" eb="26">
      <t>クダ</t>
    </rPh>
    <phoneticPr fontId="1"/>
  </si>
  <si>
    <t>00:00:00</t>
  </si>
  <si>
    <t>）（</t>
    <phoneticPr fontId="1"/>
  </si>
  <si>
    <t>支部　）</t>
    <rPh sb="0" eb="2">
      <t>シブ</t>
    </rPh>
    <phoneticPr fontId="1"/>
  </si>
  <si>
    <t>－</t>
    <phoneticPr fontId="1"/>
  </si>
  <si>
    <t>ペア</t>
    <phoneticPr fontId="1"/>
  </si>
  <si>
    <t>℡</t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</si>
  <si>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1"/>
  </si>
  <si>
    <t>00:00:00</t>
    <phoneticPr fontId="1"/>
  </si>
  <si>
    <t>千葉</t>
    <rPh sb="0" eb="2">
      <t>チバ</t>
    </rPh>
    <phoneticPr fontId="1"/>
  </si>
  <si>
    <t>井上光子</t>
    <rPh sb="0" eb="2">
      <t>イノウエ</t>
    </rPh>
    <rPh sb="2" eb="4">
      <t>ミツコ</t>
    </rPh>
    <phoneticPr fontId="1"/>
  </si>
  <si>
    <t>〒277</t>
    <phoneticPr fontId="1"/>
  </si>
  <si>
    <t>0826</t>
    <phoneticPr fontId="1"/>
  </si>
  <si>
    <t>千葉県柏市宿連寺３１９－８</t>
    <rPh sb="0" eb="3">
      <t>チバケン</t>
    </rPh>
    <rPh sb="3" eb="5">
      <t>カシワシ</t>
    </rPh>
    <rPh sb="5" eb="8">
      <t>シュクレンジ</t>
    </rPh>
    <phoneticPr fontId="1"/>
  </si>
  <si>
    <t>04-7131-4304</t>
    <phoneticPr fontId="1"/>
  </si>
  <si>
    <t>チバ・エミコ</t>
    <phoneticPr fontId="1"/>
  </si>
  <si>
    <t>千葉恵美子</t>
    <rPh sb="0" eb="2">
      <t>チバ</t>
    </rPh>
    <rPh sb="2" eb="5">
      <t>エミコ</t>
    </rPh>
    <phoneticPr fontId="1"/>
  </si>
  <si>
    <t>オガサワラ・ナツコ</t>
    <phoneticPr fontId="1"/>
  </si>
  <si>
    <t>小笠原奈津子</t>
    <rPh sb="0" eb="3">
      <t>オガサワラ</t>
    </rPh>
    <rPh sb="3" eb="6">
      <t>ナツコ</t>
    </rPh>
    <phoneticPr fontId="1"/>
  </si>
  <si>
    <t>柏クラブ</t>
    <rPh sb="0" eb="1">
      <t>カシワ</t>
    </rPh>
    <phoneticPr fontId="1"/>
  </si>
  <si>
    <t>北柏LTC</t>
    <rPh sb="0" eb="2">
      <t>キタカシワ</t>
    </rPh>
    <phoneticPr fontId="1"/>
  </si>
  <si>
    <t>○</t>
    <phoneticPr fontId="1"/>
  </si>
  <si>
    <t>きく</t>
    <phoneticPr fontId="1"/>
  </si>
  <si>
    <t>アワ・ヨウコ</t>
    <phoneticPr fontId="1"/>
  </si>
  <si>
    <t>阿波洋子</t>
    <rPh sb="0" eb="2">
      <t>アワ</t>
    </rPh>
    <rPh sb="2" eb="4">
      <t>ヨウコ</t>
    </rPh>
    <phoneticPr fontId="1"/>
  </si>
  <si>
    <t>すだち</t>
    <phoneticPr fontId="1"/>
  </si>
  <si>
    <t>ナルト・キョウコ</t>
    <phoneticPr fontId="1"/>
  </si>
  <si>
    <t>鳴門峡子</t>
    <rPh sb="0" eb="2">
      <t>ナルト</t>
    </rPh>
    <rPh sb="2" eb="3">
      <t>キョウ</t>
    </rPh>
    <rPh sb="3" eb="4">
      <t>コ</t>
    </rPh>
    <phoneticPr fontId="1"/>
  </si>
  <si>
    <t>徳島</t>
    <rPh sb="0" eb="2">
      <t>トクシマ</t>
    </rPh>
    <phoneticPr fontId="1"/>
  </si>
  <si>
    <t>28:5:9</t>
    <phoneticPr fontId="1"/>
  </si>
  <si>
    <t>コウチ・ヒメコ</t>
    <phoneticPr fontId="1"/>
  </si>
  <si>
    <t>高知媛子</t>
    <rPh sb="0" eb="2">
      <t>コウチ</t>
    </rPh>
    <rPh sb="2" eb="4">
      <t>ヒメコ</t>
    </rPh>
    <phoneticPr fontId="1"/>
  </si>
  <si>
    <t>北海道</t>
    <rPh sb="0" eb="3">
      <t>ホッカイドウ</t>
    </rPh>
    <phoneticPr fontId="1"/>
  </si>
  <si>
    <t>ふじ</t>
    <phoneticPr fontId="1"/>
  </si>
  <si>
    <t>3位</t>
    <rPh sb="1" eb="2">
      <t>イ</t>
    </rPh>
    <phoneticPr fontId="1"/>
  </si>
  <si>
    <t>セト・ユウコ</t>
    <phoneticPr fontId="1"/>
  </si>
  <si>
    <t>瀬戸夕子</t>
    <rPh sb="0" eb="2">
      <t>セト</t>
    </rPh>
    <rPh sb="2" eb="4">
      <t>ユウコ</t>
    </rPh>
    <phoneticPr fontId="1"/>
  </si>
  <si>
    <t>オリーブ</t>
    <phoneticPr fontId="1"/>
  </si>
  <si>
    <t xml:space="preserve">種別　（ </t>
    <rPh sb="0" eb="2">
      <t>シュベツ</t>
    </rPh>
    <phoneticPr fontId="1"/>
  </si>
  <si>
    <t>種別　（ き く</t>
    <rPh sb="0" eb="2">
      <t>シュベツ</t>
    </rPh>
    <phoneticPr fontId="1"/>
  </si>
  <si>
    <t>○</t>
    <phoneticPr fontId="1"/>
  </si>
  <si>
    <t>16本</t>
    <rPh sb="2" eb="3">
      <t>ホン</t>
    </rPh>
    <phoneticPr fontId="1"/>
  </si>
  <si>
    <t>32本</t>
    <rPh sb="2" eb="3">
      <t>ホン</t>
    </rPh>
    <phoneticPr fontId="1"/>
  </si>
  <si>
    <t>あやめ</t>
    <phoneticPr fontId="1"/>
  </si>
  <si>
    <t>2位</t>
    <rPh sb="1" eb="2">
      <t>イ</t>
    </rPh>
    <phoneticPr fontId="1"/>
  </si>
  <si>
    <t>鳴門レ</t>
    <rPh sb="0" eb="2">
      <t>ナルト</t>
    </rPh>
    <phoneticPr fontId="1"/>
  </si>
  <si>
    <t>八千代STC</t>
    <rPh sb="0" eb="3">
      <t>ヤチヨ</t>
    </rPh>
    <phoneticPr fontId="1"/>
  </si>
  <si>
    <t>＊生年月日を入力すると年齢、表彰者が自動出力されます。ペアを入力すると順位が自動出力されます。</t>
    <rPh sb="1" eb="3">
      <t>セイネン</t>
    </rPh>
    <rPh sb="3" eb="5">
      <t>ガッピ</t>
    </rPh>
    <rPh sb="6" eb="8">
      <t>ニュウリョク</t>
    </rPh>
    <rPh sb="30" eb="32">
      <t>ニュウリョク</t>
    </rPh>
    <rPh sb="35" eb="37">
      <t>ジュンイ</t>
    </rPh>
    <rPh sb="38" eb="40">
      <t>ジドウ</t>
    </rPh>
    <rPh sb="40" eb="42">
      <t>シュツリョク</t>
    </rPh>
    <phoneticPr fontId="1"/>
  </si>
  <si>
    <t>＊会員・非会員に必ず○を記入して下さい。＊年齢は4月1日現在です。＊昨年度参加状況を記入して下さい。（成績は32本以上を記入する）</t>
    <phoneticPr fontId="1"/>
  </si>
  <si>
    <t>移動またはコピーウィンドウが出てくるので、ここで、コピーしたいシートが選択されていることを確認して、「コピーを作成する」にチェックを入れて、OKボタンを押してください。
これで、シートをコピーすることができました。</t>
    <phoneticPr fontId="1"/>
  </si>
  <si>
    <t>もう一つは、コピーしたいシートのシート見出しの上で、Ctrlを押しながらドラッグを始めます。
すると、シートの移動と同じようなアイコンが出てきて、マウスを離した位置に、シートのコピーを作成することができます。
シートの移動と違う点は、よく見るとアイコンの中に「＋」の記号が追加されている点です。
マウスを使う方法はどちらかというと玄人受けするやり方なので、まずは、右クリックでコピーする方法を覚えましょう。</t>
    <phoneticPr fontId="1"/>
  </si>
  <si>
    <t>■シートのコピー（Excelマニュアルによる）
シートを丸ごとコピーすることができます。
方法は二つありますので、使いやすいほうを覚えましょう。
シート見出しの上で右クリックをして、ショートカットメニューから「移動またはコピー」を選択する。
（左記の原本シート上ホーム／書式／シートの整理／シートの移動またはコピーを選択しても同様）</t>
    <rPh sb="122" eb="124">
      <t>サキ</t>
    </rPh>
    <rPh sb="163" eb="165">
      <t>ドウヨウ</t>
    </rPh>
    <phoneticPr fontId="1"/>
  </si>
  <si>
    <t>00:00:00</t>
    <phoneticPr fontId="1"/>
  </si>
  <si>
    <t>16本</t>
    <rPh sb="2" eb="3">
      <t>ホン</t>
    </rPh>
    <phoneticPr fontId="1"/>
  </si>
  <si>
    <t>1位</t>
    <rPh sb="1" eb="2">
      <t>イ</t>
    </rPh>
    <phoneticPr fontId="1"/>
  </si>
  <si>
    <t>8本</t>
    <rPh sb="1" eb="2">
      <t>ホン</t>
    </rPh>
    <phoneticPr fontId="1"/>
  </si>
  <si>
    <t>もも</t>
    <phoneticPr fontId="1"/>
  </si>
  <si>
    <t>さくら</t>
    <phoneticPr fontId="1"/>
  </si>
  <si>
    <t>さつき</t>
    <phoneticPr fontId="1"/>
  </si>
  <si>
    <t>はぎ</t>
    <phoneticPr fontId="1"/>
  </si>
  <si>
    <t>ゆり</t>
    <phoneticPr fontId="1"/>
  </si>
  <si>
    <t>ばら</t>
    <phoneticPr fontId="1"/>
  </si>
  <si>
    <t>すみれ</t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</si>
  <si>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</si>
  <si>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</si>
  <si>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</si>
  <si>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</si>
  <si>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</si>
  <si>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</si>
  <si>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</si>
  <si>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</si>
  <si>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</si>
  <si>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</si>
  <si>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</si>
  <si>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</si>
  <si>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</si>
  <si>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</si>
  <si>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山梨県</t>
    <rPh sb="0" eb="3">
      <t>ヤマナシケン</t>
    </rPh>
    <phoneticPr fontId="2"/>
  </si>
  <si>
    <t>新潟県</t>
    <rPh sb="0" eb="3">
      <t>ニイガタケン</t>
    </rPh>
    <phoneticPr fontId="2"/>
  </si>
  <si>
    <t>長野県</t>
    <rPh sb="0" eb="3">
      <t>ナガノケン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</si>
  <si>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</si>
  <si>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</si>
  <si>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</si>
  <si>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</si>
  <si>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</si>
  <si>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</si>
  <si>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岐阜県</t>
    <rPh sb="0" eb="3">
      <t>ギフケン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</si>
  <si>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</si>
  <si>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</si>
  <si>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</si>
  <si>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</si>
  <si>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</si>
  <si>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</si>
  <si>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</si>
  <si>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</si>
  <si>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</si>
  <si>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</si>
  <si>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</si>
  <si>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香川県</t>
    <rPh sb="0" eb="3">
      <t>カガワケン</t>
    </rPh>
    <phoneticPr fontId="2"/>
  </si>
  <si>
    <t>徳島県</t>
    <rPh sb="0" eb="3">
      <t>トクシマケン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</si>
  <si>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</si>
  <si>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</si>
  <si>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</si>
  <si>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</si>
  <si>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</si>
  <si>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</si>
  <si>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</si>
  <si>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</si>
  <si>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</si>
  <si>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</si>
  <si>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種別　（ すみれ</t>
    <rPh sb="0" eb="2">
      <t>シュベツ</t>
    </rPh>
    <phoneticPr fontId="1"/>
  </si>
  <si>
    <t>種別　（ ばら</t>
    <rPh sb="0" eb="2">
      <t>シュベツ</t>
    </rPh>
    <phoneticPr fontId="1"/>
  </si>
  <si>
    <t>種別　（ ゆり</t>
    <rPh sb="0" eb="2">
      <t>シュベツ</t>
    </rPh>
    <phoneticPr fontId="1"/>
  </si>
  <si>
    <t>種別　（ きく</t>
    <rPh sb="0" eb="2">
      <t>シュベツ</t>
    </rPh>
    <phoneticPr fontId="1"/>
  </si>
  <si>
    <t>種別　（ あやめ</t>
    <rPh sb="0" eb="2">
      <t>シュベツ</t>
    </rPh>
    <phoneticPr fontId="1"/>
  </si>
  <si>
    <t>種別　（ はぎ</t>
    <rPh sb="0" eb="2">
      <t>シュベツ</t>
    </rPh>
    <phoneticPr fontId="1"/>
  </si>
  <si>
    <t>種別　（ さつき</t>
    <rPh sb="0" eb="2">
      <t>シュベツ</t>
    </rPh>
    <phoneticPr fontId="1"/>
  </si>
  <si>
    <t>種別　（ さくら</t>
    <rPh sb="0" eb="2">
      <t>シュベツ</t>
    </rPh>
    <phoneticPr fontId="1"/>
  </si>
  <si>
    <t>種別　（ もも</t>
    <rPh sb="0" eb="2">
      <t>シュベツ</t>
    </rPh>
    <phoneticPr fontId="1"/>
  </si>
  <si>
    <t>種別　（ ふじ</t>
    <rPh sb="0" eb="2">
      <t>シュベツ</t>
    </rPh>
    <phoneticPr fontId="1"/>
  </si>
  <si>
    <t>保護領域は解除しないこと！！</t>
    <rPh sb="0" eb="2">
      <t>ホゴ</t>
    </rPh>
    <rPh sb="2" eb="4">
      <t>リョウイキ</t>
    </rPh>
    <rPh sb="5" eb="7">
      <t>カイジョ</t>
    </rPh>
    <phoneticPr fontId="1"/>
  </si>
  <si>
    <t>表示はエラー　入力し直して下さい</t>
    <rPh sb="0" eb="2">
      <t>ヒョウジ</t>
    </rPh>
    <rPh sb="7" eb="9">
      <t>ニュウリョク</t>
    </rPh>
    <rPh sb="10" eb="11">
      <t>ナオ</t>
    </rPh>
    <rPh sb="13" eb="14">
      <t>クダ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</si>
  <si>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</si>
  <si>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</si>
  <si>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</si>
  <si>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5"/>
  </si>
  <si>
    <t>すみれ</t>
    <phoneticPr fontId="6"/>
  </si>
  <si>
    <t>ばら</t>
    <phoneticPr fontId="6"/>
  </si>
  <si>
    <t>ゆり</t>
    <phoneticPr fontId="6"/>
  </si>
  <si>
    <t>きく</t>
    <phoneticPr fontId="6"/>
  </si>
  <si>
    <t>あやめ</t>
    <phoneticPr fontId="6"/>
  </si>
  <si>
    <t>はぎ</t>
    <phoneticPr fontId="6"/>
  </si>
  <si>
    <t>さつき</t>
    <phoneticPr fontId="6"/>
  </si>
  <si>
    <t>さくら</t>
    <phoneticPr fontId="6"/>
  </si>
  <si>
    <t>もも</t>
    <phoneticPr fontId="6"/>
  </si>
  <si>
    <t>ふじ</t>
    <phoneticPr fontId="6"/>
  </si>
  <si>
    <t>合計</t>
    <rPh sb="0" eb="2">
      <t>ゴウケイ</t>
    </rPh>
    <phoneticPr fontId="6"/>
  </si>
  <si>
    <t>４月</t>
    <rPh sb="1" eb="2">
      <t>ツキ</t>
    </rPh>
    <phoneticPr fontId="1"/>
  </si>
  <si>
    <t>36:7:29</t>
    <phoneticPr fontId="1"/>
  </si>
  <si>
    <r>
      <t>　　　　　赤字の○ですが、まる</t>
    </r>
    <r>
      <rPr>
        <sz val="10"/>
        <color indexed="10"/>
        <rFont val="ＭＳ Ｐ明朝"/>
        <family val="1"/>
        <charset val="128"/>
      </rPr>
      <t>⇒</t>
    </r>
    <r>
      <rPr>
        <sz val="10"/>
        <color indexed="10"/>
        <rFont val="ＭＳ ゴシック"/>
        <family val="3"/>
        <charset val="128"/>
      </rPr>
      <t>変換</t>
    </r>
    <r>
      <rPr>
        <sz val="10"/>
        <color indexed="10"/>
        <rFont val="ＭＳ Ｐ明朝"/>
        <family val="1"/>
        <charset val="128"/>
      </rPr>
      <t>⇒</t>
    </r>
    <r>
      <rPr>
        <sz val="10"/>
        <color indexed="10"/>
        <rFont val="ＭＳ ゴシック"/>
        <family val="3"/>
        <charset val="128"/>
      </rPr>
      <t>記号の</t>
    </r>
    <r>
      <rPr>
        <sz val="10"/>
        <color indexed="10"/>
        <rFont val="ＭＳ Ｐ明朝"/>
        <family val="1"/>
        <charset val="128"/>
      </rPr>
      <t>○</t>
    </r>
    <r>
      <rPr>
        <sz val="10"/>
        <color indexed="10"/>
        <rFont val="ＭＳ 明朝"/>
        <family val="1"/>
        <charset val="128"/>
      </rPr>
      <t>⇒Ｅｅｎｔｅｒで</t>
    </r>
    <r>
      <rPr>
        <sz val="10"/>
        <rFont val="ＭＳ 明朝"/>
        <family val="1"/>
        <charset val="128"/>
      </rPr>
      <t>◯表示</t>
    </r>
    <r>
      <rPr>
        <sz val="10"/>
        <color indexed="10"/>
        <rFont val="ＭＳ 明朝"/>
        <family val="1"/>
        <charset val="128"/>
      </rPr>
      <t>になります。</t>
    </r>
    <rPh sb="32" eb="34">
      <t>ヒョウジ</t>
    </rPh>
    <phoneticPr fontId="1"/>
  </si>
  <si>
    <t>35:10:20</t>
    <phoneticPr fontId="1"/>
  </si>
  <si>
    <t>38:6:9</t>
    <phoneticPr fontId="1"/>
  </si>
  <si>
    <t>34:11:30</t>
    <phoneticPr fontId="1"/>
  </si>
  <si>
    <t>令和</t>
    <rPh sb="0" eb="2">
      <t>レイワ</t>
    </rPh>
    <phoneticPr fontId="1"/>
  </si>
  <si>
    <t>1日</t>
    <rPh sb="1" eb="2">
      <t>ヒ</t>
    </rPh>
    <phoneticPr fontId="1"/>
  </si>
  <si>
    <t>00:00:00</t>
    <phoneticPr fontId="3"/>
  </si>
  <si>
    <t>　様式１　　第　49　回　全日本レディースソフトテニス個人戦大会　　申込書</t>
    <rPh sb="6" eb="7">
      <t>ダイ</t>
    </rPh>
    <rPh sb="11" eb="12">
      <t>カイ</t>
    </rPh>
    <rPh sb="13" eb="16">
      <t>ゼンニホン</t>
    </rPh>
    <rPh sb="27" eb="30">
      <t>コジンセン</t>
    </rPh>
    <rPh sb="30" eb="32">
      <t>タイカイ</t>
    </rPh>
    <rPh sb="34" eb="35">
      <t>モウ</t>
    </rPh>
    <rPh sb="35" eb="36">
      <t>コ</t>
    </rPh>
    <rPh sb="36" eb="37">
      <t>ショ</t>
    </rPh>
    <phoneticPr fontId="1"/>
  </si>
  <si>
    <t>36:11:17</t>
    <phoneticPr fontId="1"/>
  </si>
  <si>
    <t>様式１　　第　４９　回　全日本レディースソフトテニス個人戦大会　申込書</t>
    <rPh sb="5" eb="6">
      <t>ダイ</t>
    </rPh>
    <rPh sb="10" eb="11">
      <t>カイ</t>
    </rPh>
    <rPh sb="12" eb="15">
      <t>ゼンニホン</t>
    </rPh>
    <rPh sb="26" eb="29">
      <t>コジンセン</t>
    </rPh>
    <rPh sb="29" eb="31">
      <t>タイカイ</t>
    </rPh>
    <rPh sb="32" eb="33">
      <t>モウ</t>
    </rPh>
    <rPh sb="33" eb="34">
      <t>コ</t>
    </rPh>
    <rPh sb="34" eb="35">
      <t>ショ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</si>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</sst>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2"/>
      <color rgb="FF33333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6" fillId="0" borderId="5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5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76" fontId="0" fillId="0" borderId="0" xfId="0" applyNumberForma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distributed" vertical="center"/>
      <protection locked="0"/>
    </xf>
    <xf numFmtId="0" fontId="14" fillId="0" borderId="9" xfId="0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 applyProtection="1">
      <alignment horizontal="distributed" vertical="center"/>
      <protection locked="0"/>
    </xf>
    <xf numFmtId="0" fontId="13" fillId="0" borderId="9" xfId="0" applyFont="1" applyBorder="1" applyAlignment="1" applyProtection="1">
      <alignment horizontal="distributed" vertical="center"/>
      <protection locked="0"/>
    </xf>
    <xf numFmtId="0" fontId="13" fillId="0" borderId="11" xfId="0" applyFont="1" applyBorder="1" applyAlignment="1" applyProtection="1">
      <alignment horizontal="distributed" vertical="center"/>
      <protection locked="0"/>
    </xf>
    <xf numFmtId="0" fontId="20" fillId="0" borderId="12" xfId="0" applyFont="1" applyBorder="1" applyAlignment="1" applyProtection="1">
      <alignment horizontal="distributed" vertical="center"/>
      <protection locked="0"/>
    </xf>
    <xf numFmtId="0" fontId="0" fillId="0" borderId="0" xfId="0" applyNumberFormat="1" applyProtection="1">
      <alignment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1" borderId="0" xfId="0" applyFill="1" applyAlignment="1" applyProtection="1">
      <alignment horizontal="center" vertical="center"/>
    </xf>
    <xf numFmtId="0" fontId="0" fillId="1" borderId="0" xfId="0" applyFill="1" applyProtection="1">
      <alignment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left" vertical="top"/>
    </xf>
    <xf numFmtId="0" fontId="16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0" xfId="0" applyNumberFormat="1">
      <alignment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3" borderId="0" xfId="0" applyFill="1">
      <alignment vertical="center"/>
    </xf>
    <xf numFmtId="0" fontId="0" fillId="0" borderId="18" xfId="0" applyBorder="1">
      <alignment vertical="center"/>
    </xf>
    <xf numFmtId="0" fontId="0" fillId="2" borderId="0" xfId="0" applyFill="1">
      <alignment vertical="center"/>
    </xf>
    <xf numFmtId="0" fontId="21" fillId="0" borderId="0" xfId="0" applyFont="1">
      <alignment vertical="center"/>
    </xf>
    <xf numFmtId="0" fontId="0" fillId="0" borderId="57" xfId="0" applyBorder="1">
      <alignment vertical="center"/>
    </xf>
    <xf numFmtId="0" fontId="21" fillId="0" borderId="57" xfId="0" applyFont="1" applyBorder="1">
      <alignment vertical="center"/>
    </xf>
    <xf numFmtId="0" fontId="20" fillId="0" borderId="3" xfId="0" applyFont="1" applyBorder="1" applyAlignment="1" applyProtection="1">
      <alignment horizontal="distributed" vertical="center"/>
      <protection locked="0"/>
    </xf>
    <xf numFmtId="0" fontId="22" fillId="0" borderId="19" xfId="0" applyFont="1" applyBorder="1" applyAlignment="1" applyProtection="1">
      <alignment horizontal="distributed" vertical="center"/>
      <protection locked="0"/>
    </xf>
    <xf numFmtId="0" fontId="20" fillId="0" borderId="20" xfId="0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 applyProtection="1">
      <alignment horizontal="distributed" vertical="center"/>
      <protection locked="0"/>
    </xf>
    <xf numFmtId="0" fontId="20" fillId="0" borderId="21" xfId="0" applyFont="1" applyBorder="1" applyAlignment="1" applyProtection="1">
      <alignment horizontal="distributed" vertical="center"/>
      <protection locked="0"/>
    </xf>
    <xf numFmtId="0" fontId="22" fillId="0" borderId="22" xfId="0" applyFont="1" applyBorder="1" applyAlignment="1" applyProtection="1">
      <alignment horizontal="distributed" vertical="center"/>
      <protection locked="0"/>
    </xf>
    <xf numFmtId="0" fontId="20" fillId="0" borderId="23" xfId="0" applyFont="1" applyBorder="1" applyAlignment="1" applyProtection="1">
      <alignment horizontal="distributed" vertical="center"/>
      <protection locked="0"/>
    </xf>
    <xf numFmtId="0" fontId="22" fillId="0" borderId="3" xfId="0" applyFont="1" applyBorder="1" applyAlignment="1" applyProtection="1">
      <alignment horizontal="distributed" vertical="center"/>
      <protection locked="0"/>
    </xf>
    <xf numFmtId="0" fontId="20" fillId="0" borderId="24" xfId="0" applyFont="1" applyBorder="1" applyAlignment="1" applyProtection="1">
      <alignment horizontal="distributed" vertic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3" fillId="0" borderId="0" xfId="0" applyFont="1" applyProtection="1">
      <alignment vertical="center"/>
    </xf>
    <xf numFmtId="0" fontId="23" fillId="0" borderId="0" xfId="0" applyFont="1">
      <alignment vertical="center"/>
    </xf>
    <xf numFmtId="0" fontId="27" fillId="0" borderId="34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8" fillId="0" borderId="3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5" fillId="0" borderId="37" xfId="0" applyNumberFormat="1" applyFont="1" applyFill="1" applyBorder="1" applyAlignment="1" applyProtection="1">
      <alignment horizontal="center" vertical="center" wrapText="1" shrinkToFit="1"/>
    </xf>
    <xf numFmtId="0" fontId="25" fillId="0" borderId="38" xfId="0" applyNumberFormat="1" applyFont="1" applyFill="1" applyBorder="1" applyAlignment="1" applyProtection="1">
      <alignment horizontal="center" vertical="center" wrapText="1" shrinkToFi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</xf>
    <xf numFmtId="0" fontId="25" fillId="0" borderId="38" xfId="0" applyNumberFormat="1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20" fillId="0" borderId="7" xfId="0" applyNumberFormat="1" applyFont="1" applyFill="1" applyBorder="1" applyAlignment="1" applyProtection="1">
      <alignment vertical="center" wrapText="1" shrinkToFit="1"/>
    </xf>
    <xf numFmtId="0" fontId="26" fillId="0" borderId="0" xfId="0" applyFont="1" applyFill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0" fillId="0" borderId="26" xfId="0" applyFill="1" applyBorder="1" applyAlignment="1" applyProtection="1">
      <alignment horizontal="left" vertical="top"/>
    </xf>
    <xf numFmtId="0" fontId="13" fillId="0" borderId="17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 wrapText="1" shrinkToFit="1"/>
    </xf>
    <xf numFmtId="0" fontId="2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3" fillId="0" borderId="34" xfId="0" applyFont="1" applyBorder="1" applyAlignment="1" applyProtection="1">
      <alignment horizontal="left" vertical="top"/>
    </xf>
    <xf numFmtId="0" fontId="13" fillId="0" borderId="34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5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69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18413</xdr:colOff>
      <xdr:row>13</xdr:row>
      <xdr:rowOff>95250</xdr:rowOff>
    </xdr:from>
    <xdr:to>
      <xdr:col>14</xdr:col>
      <xdr:colOff>119446</xdr:colOff>
      <xdr:row>14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FB3FDB1-8D32-4AD1-B2A4-1F09BC71899F}"/>
            </a:ext>
          </a:extLst>
        </xdr:cNvPr>
        <xdr:cNvSpPr txBox="1"/>
      </xdr:nvSpPr>
      <xdr:spPr>
        <a:xfrm>
          <a:off x="5340348" y="2936875"/>
          <a:ext cx="1422402" cy="27940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まる</a:t>
          </a:r>
          <a:r>
            <a:rPr kumimoji="1" lang="ja-JP" altLang="en-US" sz="1100"/>
            <a:t>（</a:t>
          </a:r>
          <a:r>
            <a:rPr kumimoji="1" lang="en-US" altLang="ja-JP" sz="1100"/>
            <a:t>○</a:t>
          </a:r>
          <a:r>
            <a:rPr kumimoji="1" lang="ja-JP" altLang="en-US" sz="1100"/>
            <a:t>）を入れる</a:t>
          </a:r>
        </a:p>
      </xdr:txBody>
    </xdr:sp>
    <xdr:clientData/>
  </xdr:twoCellAnchor>
  <xdr:twoCellAnchor>
    <xdr:from>
      <xdr:col>12</xdr:col>
      <xdr:colOff>255905</xdr:colOff>
      <xdr:row>14</xdr:row>
      <xdr:rowOff>219075</xdr:rowOff>
    </xdr:from>
    <xdr:to>
      <xdr:col>12</xdr:col>
      <xdr:colOff>374229</xdr:colOff>
      <xdr:row>15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="" xmlns:a16="http://schemas.microsoft.com/office/drawing/2014/main" id="{3AA84525-651A-43BC-8E21-AC8121B4C939}"/>
            </a:ext>
          </a:extLst>
        </xdr:cNvPr>
        <xdr:cNvCxnSpPr/>
      </xdr:nvCxnSpPr>
      <xdr:spPr>
        <a:xfrm flipH="1">
          <a:off x="5889625" y="3219450"/>
          <a:ext cx="117475" cy="1460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190500</xdr:rowOff>
    </xdr:from>
    <xdr:to>
      <xdr:col>10</xdr:col>
      <xdr:colOff>240111</xdr:colOff>
      <xdr:row>14</xdr:row>
      <xdr:rowOff>95249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F0855984-E9DC-488F-9C09-6928A1DF31EF}"/>
            </a:ext>
          </a:extLst>
        </xdr:cNvPr>
        <xdr:cNvSpPr txBox="1"/>
      </xdr:nvSpPr>
      <xdr:spPr>
        <a:xfrm>
          <a:off x="3381375" y="2809875"/>
          <a:ext cx="1397000" cy="285749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まる</a:t>
          </a:r>
          <a:r>
            <a:rPr kumimoji="1" lang="ja-JP" altLang="en-US" sz="1100"/>
            <a:t>（</a:t>
          </a:r>
          <a:r>
            <a:rPr kumimoji="1" lang="en-US" altLang="ja-JP" sz="1100"/>
            <a:t>○</a:t>
          </a:r>
          <a:r>
            <a:rPr kumimoji="1" lang="ja-JP" altLang="en-US" sz="1100"/>
            <a:t>）を入れる</a:t>
          </a:r>
        </a:p>
      </xdr:txBody>
    </xdr:sp>
    <xdr:clientData/>
  </xdr:twoCellAnchor>
  <xdr:twoCellAnchor>
    <xdr:from>
      <xdr:col>5</xdr:col>
      <xdr:colOff>118745</xdr:colOff>
      <xdr:row>12</xdr:row>
      <xdr:rowOff>47625</xdr:rowOff>
    </xdr:from>
    <xdr:to>
      <xdr:col>6</xdr:col>
      <xdr:colOff>2255</xdr:colOff>
      <xdr:row>13</xdr:row>
      <xdr:rowOff>1</xdr:rowOff>
    </xdr:to>
    <xdr:cxnSp macro="">
      <xdr:nvCxnSpPr>
        <xdr:cNvPr id="7" name="直線矢印コネクタ 6">
          <a:extLst>
            <a:ext uri="{FF2B5EF4-FFF2-40B4-BE49-F238E27FC236}">
              <a16:creationId xmlns="" xmlns:a16="http://schemas.microsoft.com/office/drawing/2014/main" id="{76AC2BF9-0FE7-418B-B8AA-0E64826C92F9}"/>
            </a:ext>
          </a:extLst>
        </xdr:cNvPr>
        <xdr:cNvCxnSpPr/>
      </xdr:nvCxnSpPr>
      <xdr:spPr>
        <a:xfrm flipH="1" flipV="1">
          <a:off x="3254375" y="2667000"/>
          <a:ext cx="127000" cy="1746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154305</xdr:colOff>
      <xdr:row>13</xdr:row>
      <xdr:rowOff>111125</xdr:rowOff>
    </xdr:from>
    <xdr:to>
      <xdr:col>6</xdr:col>
      <xdr:colOff>4296</xdr:colOff>
      <xdr:row>14</xdr:row>
      <xdr:rowOff>31750</xdr:rowOff>
    </xdr:to>
    <xdr:cxnSp macro="">
      <xdr:nvCxnSpPr>
        <xdr:cNvPr id="9" name="直線矢印コネクタ 8">
          <a:extLst>
            <a:ext uri="{FF2B5EF4-FFF2-40B4-BE49-F238E27FC236}">
              <a16:creationId xmlns="" xmlns:a16="http://schemas.microsoft.com/office/drawing/2014/main" id="{1C31784C-50C8-4FB3-98B6-F4C140A016A5}"/>
            </a:ext>
          </a:extLst>
        </xdr:cNvPr>
        <xdr:cNvCxnSpPr>
          <a:stCxn id="5" idx="1"/>
        </xdr:cNvCxnSpPr>
      </xdr:nvCxnSpPr>
      <xdr:spPr>
        <a:xfrm flipH="1">
          <a:off x="3048000" y="2952750"/>
          <a:ext cx="333375" cy="793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333373</xdr:colOff>
      <xdr:row>27</xdr:row>
      <xdr:rowOff>31749</xdr:rowOff>
    </xdr:from>
    <xdr:to>
      <xdr:col>14</xdr:col>
      <xdr:colOff>251429</xdr:colOff>
      <xdr:row>41</xdr:row>
      <xdr:rowOff>133350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7E03175D-07A5-4FF5-A77E-4FD5BEA80E03}"/>
            </a:ext>
          </a:extLst>
        </xdr:cNvPr>
        <xdr:cNvSpPr txBox="1"/>
      </xdr:nvSpPr>
      <xdr:spPr>
        <a:xfrm>
          <a:off x="695323" y="5537199"/>
          <a:ext cx="6200777" cy="276860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aseline="0">
              <a:solidFill>
                <a:srgbClr val="FF0000"/>
              </a:solidFill>
            </a:rPr>
            <a:t>注）</a:t>
          </a:r>
          <a:r>
            <a:rPr kumimoji="1" lang="ja-JP" altLang="en-US" sz="1100"/>
            <a:t>シートのコピーの方法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Ⅰ</a:t>
          </a:r>
          <a:r>
            <a:rPr kumimoji="1" lang="ja-JP" altLang="en-US" sz="1100"/>
            <a:t>．「シートの移動またはコピー」機能を使用しての方法</a:t>
          </a:r>
          <a:endParaRPr kumimoji="1" lang="en-US" altLang="ja-JP" sz="1100"/>
        </a:p>
        <a:p>
          <a:r>
            <a:rPr kumimoji="1" lang="ja-JP" altLang="en-US" sz="1100"/>
            <a:t>　①原本シート上</a:t>
          </a:r>
          <a:r>
            <a:rPr kumimoji="1" lang="ja-JP" altLang="en-US" sz="1100" baseline="0">
              <a:solidFill>
                <a:srgbClr val="009900"/>
              </a:solidFill>
            </a:rPr>
            <a:t>ホーム／書式／シートの整理／シートの移動またはコピー</a:t>
          </a:r>
          <a:r>
            <a:rPr kumimoji="1" lang="ja-JP" altLang="en-US" sz="1100"/>
            <a:t>を選択</a:t>
          </a:r>
          <a:endParaRPr kumimoji="1" lang="en-US" altLang="ja-JP" sz="1100"/>
        </a:p>
        <a:p>
          <a:r>
            <a:rPr kumimoji="1" lang="ja-JP" altLang="en-US" sz="1100"/>
            <a:t>　②「コピーを作成する」の四角内をクリックしてレ点入力（ここにレ点がないとただのシートの移動となる　　　ので注意）</a:t>
          </a:r>
          <a:endParaRPr kumimoji="1" lang="en-US" altLang="ja-JP" sz="1100"/>
        </a:p>
        <a:p>
          <a:r>
            <a:rPr kumimoji="1" lang="ja-JP" altLang="en-US" sz="1100"/>
            <a:t>　　挿入先を選択（</a:t>
          </a:r>
          <a:r>
            <a:rPr kumimoji="1" lang="en-US" altLang="ja-JP" sz="1100"/>
            <a:t>(</a:t>
          </a:r>
          <a:r>
            <a:rPr kumimoji="1" lang="ja-JP" altLang="en-US" sz="1100"/>
            <a:t>末尾へ移動</a:t>
          </a:r>
          <a:r>
            <a:rPr kumimoji="1" lang="en-US" altLang="ja-JP" sz="1100"/>
            <a:t>)</a:t>
          </a:r>
          <a:r>
            <a:rPr kumimoji="1" lang="ja-JP" altLang="en-US" sz="1100"/>
            <a:t>を選択）する。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Ⅱ</a:t>
          </a:r>
          <a:r>
            <a:rPr kumimoji="1" lang="ja-JP" altLang="en-US" sz="1100"/>
            <a:t>．簡易の方法</a:t>
          </a:r>
          <a:endParaRPr kumimoji="1" lang="en-US" altLang="ja-JP" sz="1100"/>
        </a:p>
        <a:p>
          <a:r>
            <a:rPr kumimoji="1" lang="ja-JP" altLang="en-US" sz="1100"/>
            <a:t>　・コピーしたいシート見出しを</a:t>
          </a:r>
          <a:r>
            <a:rPr kumimoji="1" lang="en-US" altLang="ja-JP" sz="1100"/>
            <a:t>Ctrl</a:t>
          </a:r>
          <a:r>
            <a:rPr kumimoji="1" lang="ja-JP" altLang="en-US" sz="1100"/>
            <a:t>キーを押しながら左クリックして挿入したいシートにクリック移動（ドラッ　グする）。指定したシートの前に挿入される。</a:t>
          </a:r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コピーが出来たら書式のシート名の変更にて必要な種別名に変更する。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323850</xdr:colOff>
      <xdr:row>44</xdr:row>
      <xdr:rowOff>104774</xdr:rowOff>
    </xdr:from>
    <xdr:to>
      <xdr:col>6</xdr:col>
      <xdr:colOff>47895</xdr:colOff>
      <xdr:row>49</xdr:row>
      <xdr:rowOff>31749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6FB4EB47-C677-44AF-B32A-7567AF0D669F}"/>
            </a:ext>
          </a:extLst>
        </xdr:cNvPr>
        <xdr:cNvSpPr txBox="1"/>
      </xdr:nvSpPr>
      <xdr:spPr>
        <a:xfrm>
          <a:off x="685800" y="8810624"/>
          <a:ext cx="2733675" cy="91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 baseline="0">
              <a:solidFill>
                <a:srgbClr val="FF0000"/>
              </a:solidFill>
            </a:rPr>
            <a:t>※</a:t>
          </a:r>
          <a:r>
            <a:rPr kumimoji="1" lang="ja-JP" altLang="en-US" sz="1100" baseline="0">
              <a:solidFill>
                <a:srgbClr val="FF0000"/>
              </a:solidFill>
            </a:rPr>
            <a:t>印刷は１頁のみ指定していますので</a:t>
          </a:r>
          <a:r>
            <a:rPr kumimoji="1" lang="ja-JP" altLang="en-US" sz="1100" baseline="0">
              <a:solidFill>
                <a:schemeClr val="tx2"/>
              </a:solidFill>
            </a:rPr>
            <a:t>表示／改頁プレビュー</a:t>
          </a:r>
          <a:r>
            <a:rPr kumimoji="1" lang="ja-JP" altLang="en-US" sz="1100" baseline="0">
              <a:solidFill>
                <a:srgbClr val="FF0000"/>
              </a:solidFill>
            </a:rPr>
            <a:t>で必要な頁まで広げてください</a:t>
          </a:r>
        </a:p>
      </xdr:txBody>
    </xdr:sp>
    <xdr:clientData/>
  </xdr:twoCellAnchor>
  <xdr:twoCellAnchor>
    <xdr:from>
      <xdr:col>13</xdr:col>
      <xdr:colOff>634</xdr:colOff>
      <xdr:row>12</xdr:row>
      <xdr:rowOff>63500</xdr:rowOff>
    </xdr:from>
    <xdr:to>
      <xdr:col>13</xdr:col>
      <xdr:colOff>255154</xdr:colOff>
      <xdr:row>13</xdr:row>
      <xdr:rowOff>95250</xdr:rowOff>
    </xdr:to>
    <xdr:cxnSp macro="">
      <xdr:nvCxnSpPr>
        <xdr:cNvPr id="14" name="直線矢印コネクタ 13">
          <a:extLst>
            <a:ext uri="{FF2B5EF4-FFF2-40B4-BE49-F238E27FC236}">
              <a16:creationId xmlns="" xmlns:a16="http://schemas.microsoft.com/office/drawing/2014/main" id="{017419D6-5AE6-4255-91C2-610C56559D1D}"/>
            </a:ext>
          </a:extLst>
        </xdr:cNvPr>
        <xdr:cNvCxnSpPr>
          <a:stCxn id="2" idx="0"/>
        </xdr:cNvCxnSpPr>
      </xdr:nvCxnSpPr>
      <xdr:spPr>
        <a:xfrm flipV="1">
          <a:off x="6051549" y="2682875"/>
          <a:ext cx="298451" cy="2540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680721</xdr:colOff>
      <xdr:row>6</xdr:row>
      <xdr:rowOff>1905</xdr:rowOff>
    </xdr:from>
    <xdr:to>
      <xdr:col>16</xdr:col>
      <xdr:colOff>293030</xdr:colOff>
      <xdr:row>10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E7B9BC0E-E938-46B0-BC06-64EC665E8902}"/>
            </a:ext>
          </a:extLst>
        </xdr:cNvPr>
        <xdr:cNvSpPr txBox="1"/>
      </xdr:nvSpPr>
      <xdr:spPr>
        <a:xfrm>
          <a:off x="4766946" y="1503045"/>
          <a:ext cx="1908174" cy="81343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先頭文字：半角英数</a:t>
          </a:r>
        </a:p>
        <a:p>
          <a:pPr>
            <a:lnSpc>
              <a:spcPts val="1200"/>
            </a:lnSpc>
          </a:pPr>
          <a:r>
            <a:rPr kumimoji="1" lang="en-US" altLang="ja-JP" sz="1100"/>
            <a:t>H:</a:t>
          </a:r>
          <a:r>
            <a:rPr kumimoji="1" lang="ja-JP" altLang="en-US" sz="1100"/>
            <a:t>平成生まれ</a:t>
          </a:r>
        </a:p>
        <a:p>
          <a:pPr>
            <a:lnSpc>
              <a:spcPts val="1100"/>
            </a:lnSpc>
          </a:pPr>
          <a:r>
            <a:rPr kumimoji="1" lang="en-US" altLang="ja-JP" sz="1100"/>
            <a:t>T:</a:t>
          </a:r>
          <a:r>
            <a:rPr kumimoji="1" lang="ja-JP" altLang="en-US" sz="1100"/>
            <a:t>大正生まれ</a:t>
          </a:r>
        </a:p>
        <a:p>
          <a:pPr>
            <a:lnSpc>
              <a:spcPts val="1100"/>
            </a:lnSpc>
          </a:pPr>
          <a:r>
            <a:rPr kumimoji="1" lang="en-US" altLang="ja-JP" sz="1100"/>
            <a:t>S</a:t>
          </a:r>
          <a:r>
            <a:rPr kumimoji="1" lang="ja-JP" altLang="en-US" sz="1100"/>
            <a:t>または無し</a:t>
          </a:r>
          <a:r>
            <a:rPr kumimoji="1" lang="en-US" altLang="ja-JP" sz="1100"/>
            <a:t>:</a:t>
          </a:r>
          <a:r>
            <a:rPr kumimoji="1" lang="ja-JP" altLang="en-US" sz="1100"/>
            <a:t>昭和生まれ</a:t>
          </a:r>
        </a:p>
      </xdr:txBody>
    </xdr:sp>
    <xdr:clientData/>
  </xdr:twoCellAnchor>
  <xdr:twoCellAnchor>
    <xdr:from>
      <xdr:col>10</xdr:col>
      <xdr:colOff>555625</xdr:colOff>
      <xdr:row>8</xdr:row>
      <xdr:rowOff>142875</xdr:rowOff>
    </xdr:from>
    <xdr:to>
      <xdr:col>10</xdr:col>
      <xdr:colOff>690246</xdr:colOff>
      <xdr:row>9</xdr:row>
      <xdr:rowOff>15875</xdr:rowOff>
    </xdr:to>
    <xdr:cxnSp macro="">
      <xdr:nvCxnSpPr>
        <xdr:cNvPr id="23" name="直線矢印コネクタ 22">
          <a:extLst>
            <a:ext uri="{FF2B5EF4-FFF2-40B4-BE49-F238E27FC236}">
              <a16:creationId xmlns="" xmlns:a16="http://schemas.microsoft.com/office/drawing/2014/main" id="{0523285D-9557-404F-B8EC-0C1E7222B2ED}"/>
            </a:ext>
          </a:extLst>
        </xdr:cNvPr>
        <xdr:cNvCxnSpPr/>
      </xdr:nvCxnSpPr>
      <xdr:spPr>
        <a:xfrm flipH="1" flipV="1">
          <a:off x="5095875" y="2000250"/>
          <a:ext cx="22225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581026</xdr:colOff>
      <xdr:row>19</xdr:row>
      <xdr:rowOff>95249</xdr:rowOff>
    </xdr:from>
    <xdr:to>
      <xdr:col>13</xdr:col>
      <xdr:colOff>302984</xdr:colOff>
      <xdr:row>26</xdr:row>
      <xdr:rowOff>190500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49819826-38B6-434C-9B3E-EA90781F8527}"/>
            </a:ext>
          </a:extLst>
        </xdr:cNvPr>
        <xdr:cNvSpPr txBox="1"/>
      </xdr:nvSpPr>
      <xdr:spPr>
        <a:xfrm>
          <a:off x="4733926" y="4057649"/>
          <a:ext cx="1139824" cy="13906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優勝　：</a:t>
          </a:r>
          <a:r>
            <a:rPr kumimoji="1" lang="en-US" altLang="ja-JP" sz="1100"/>
            <a:t>1</a:t>
          </a:r>
          <a:r>
            <a:rPr kumimoji="1" lang="ja-JP" altLang="en-US" sz="1100"/>
            <a:t>位</a:t>
          </a:r>
        </a:p>
        <a:p>
          <a:r>
            <a:rPr kumimoji="1" lang="ja-JP" altLang="en-US" sz="1100"/>
            <a:t>準優勝：</a:t>
          </a:r>
          <a:r>
            <a:rPr kumimoji="1" lang="en-US" altLang="ja-JP" sz="1100"/>
            <a:t>2</a:t>
          </a:r>
          <a:r>
            <a:rPr kumimoji="1" lang="ja-JP" altLang="en-US" sz="1100"/>
            <a:t>位</a:t>
          </a:r>
        </a:p>
        <a:p>
          <a:r>
            <a:rPr kumimoji="1" lang="ja-JP" altLang="en-US" sz="1100"/>
            <a:t>３位　　：</a:t>
          </a:r>
          <a:r>
            <a:rPr kumimoji="1" lang="en-US" altLang="ja-JP" sz="1100"/>
            <a:t>3</a:t>
          </a:r>
          <a:r>
            <a:rPr kumimoji="1" lang="ja-JP" altLang="en-US" sz="1100"/>
            <a:t>位</a:t>
          </a:r>
        </a:p>
        <a:p>
          <a:r>
            <a:rPr kumimoji="1" lang="ja-JP" altLang="en-US" sz="1100"/>
            <a:t>８本　　：</a:t>
          </a:r>
          <a:r>
            <a:rPr kumimoji="1" lang="en-US" altLang="ja-JP" sz="1100"/>
            <a:t>8</a:t>
          </a:r>
          <a:r>
            <a:rPr kumimoji="1" lang="ja-JP" altLang="en-US" sz="1100"/>
            <a:t>本</a:t>
          </a:r>
        </a:p>
        <a:p>
          <a:r>
            <a:rPr kumimoji="1" lang="ja-JP" altLang="en-US" sz="1100"/>
            <a:t>１６本　：</a:t>
          </a:r>
          <a:r>
            <a:rPr kumimoji="1" lang="en-US" altLang="ja-JP" sz="1100"/>
            <a:t>16</a:t>
          </a:r>
          <a:r>
            <a:rPr kumimoji="1" lang="ja-JP" altLang="en-US" sz="1100"/>
            <a:t>本</a:t>
          </a:r>
        </a:p>
        <a:p>
          <a:r>
            <a:rPr kumimoji="1" lang="ja-JP" altLang="en-US" sz="1100"/>
            <a:t>３２本　：</a:t>
          </a:r>
          <a:r>
            <a:rPr kumimoji="1" lang="en-US" altLang="ja-JP" sz="1100"/>
            <a:t>32</a:t>
          </a:r>
          <a:r>
            <a:rPr kumimoji="1" lang="ja-JP" altLang="en-US" sz="1100"/>
            <a:t>本</a:t>
          </a:r>
        </a:p>
      </xdr:txBody>
    </xdr:sp>
    <xdr:clientData/>
  </xdr:twoCellAnchor>
  <xdr:twoCellAnchor>
    <xdr:from>
      <xdr:col>9</xdr:col>
      <xdr:colOff>283845</xdr:colOff>
      <xdr:row>16</xdr:row>
      <xdr:rowOff>158750</xdr:rowOff>
    </xdr:from>
    <xdr:to>
      <xdr:col>10</xdr:col>
      <xdr:colOff>459864</xdr:colOff>
      <xdr:row>19</xdr:row>
      <xdr:rowOff>111125</xdr:rowOff>
    </xdr:to>
    <xdr:cxnSp macro="">
      <xdr:nvCxnSpPr>
        <xdr:cNvPr id="26" name="直線矢印コネクタ 25">
          <a:extLst>
            <a:ext uri="{FF2B5EF4-FFF2-40B4-BE49-F238E27FC236}">
              <a16:creationId xmlns="" xmlns:a16="http://schemas.microsoft.com/office/drawing/2014/main" id="{E11C1A09-EF86-4A0F-920F-F8E450D026B4}"/>
            </a:ext>
          </a:extLst>
        </xdr:cNvPr>
        <xdr:cNvCxnSpPr/>
      </xdr:nvCxnSpPr>
      <xdr:spPr>
        <a:xfrm flipH="1" flipV="1">
          <a:off x="4460875" y="3540125"/>
          <a:ext cx="523875" cy="5556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495935</xdr:colOff>
      <xdr:row>19</xdr:row>
      <xdr:rowOff>31751</xdr:rowOff>
    </xdr:from>
    <xdr:to>
      <xdr:col>10</xdr:col>
      <xdr:colOff>103137</xdr:colOff>
      <xdr:row>21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C30974ED-514C-4E0F-8A7A-5A8BD2446E24}"/>
            </a:ext>
          </a:extLst>
        </xdr:cNvPr>
        <xdr:cNvSpPr txBox="1"/>
      </xdr:nvSpPr>
      <xdr:spPr>
        <a:xfrm>
          <a:off x="2606675" y="4013201"/>
          <a:ext cx="2032000" cy="3492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長い場合は略称名を入れる</a:t>
          </a:r>
        </a:p>
      </xdr:txBody>
    </xdr:sp>
    <xdr:clientData/>
  </xdr:twoCellAnchor>
  <xdr:twoCellAnchor>
    <xdr:from>
      <xdr:col>3</xdr:col>
      <xdr:colOff>589280</xdr:colOff>
      <xdr:row>16</xdr:row>
      <xdr:rowOff>174625</xdr:rowOff>
    </xdr:from>
    <xdr:to>
      <xdr:col>5</xdr:col>
      <xdr:colOff>74998</xdr:colOff>
      <xdr:row>19</xdr:row>
      <xdr:rowOff>15875</xdr:rowOff>
    </xdr:to>
    <xdr:cxnSp macro="">
      <xdr:nvCxnSpPr>
        <xdr:cNvPr id="29" name="直線矢印コネクタ 28">
          <a:extLst>
            <a:ext uri="{FF2B5EF4-FFF2-40B4-BE49-F238E27FC236}">
              <a16:creationId xmlns="" xmlns:a16="http://schemas.microsoft.com/office/drawing/2014/main" id="{B62C92E2-1354-457A-ABEA-CD85D343B433}"/>
            </a:ext>
          </a:extLst>
        </xdr:cNvPr>
        <xdr:cNvCxnSpPr/>
      </xdr:nvCxnSpPr>
      <xdr:spPr>
        <a:xfrm flipH="1" flipV="1">
          <a:off x="2698750" y="3556000"/>
          <a:ext cx="523875" cy="4445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454660</xdr:colOff>
      <xdr:row>21</xdr:row>
      <xdr:rowOff>63499</xdr:rowOff>
    </xdr:from>
    <xdr:to>
      <xdr:col>9</xdr:col>
      <xdr:colOff>312266</xdr:colOff>
      <xdr:row>24</xdr:row>
      <xdr:rowOff>79374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3DFFAD77-453A-446E-88B8-CE5F04060A9D}"/>
            </a:ext>
          </a:extLst>
        </xdr:cNvPr>
        <xdr:cNvSpPr txBox="1"/>
      </xdr:nvSpPr>
      <xdr:spPr>
        <a:xfrm>
          <a:off x="2571750" y="4429124"/>
          <a:ext cx="1920875" cy="55562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振り仮名はフォント８にする</a:t>
          </a:r>
        </a:p>
        <a:p>
          <a:pPr>
            <a:lnSpc>
              <a:spcPts val="1300"/>
            </a:lnSpc>
          </a:pPr>
          <a:r>
            <a:rPr kumimoji="1" lang="ja-JP" altLang="en-US" sz="1100"/>
            <a:t>姓と名の間に・をいれる</a:t>
          </a:r>
        </a:p>
      </xdr:txBody>
    </xdr:sp>
    <xdr:clientData/>
  </xdr:twoCellAnchor>
  <xdr:twoCellAnchor>
    <xdr:from>
      <xdr:col>2</xdr:col>
      <xdr:colOff>635</xdr:colOff>
      <xdr:row>21</xdr:row>
      <xdr:rowOff>79375</xdr:rowOff>
    </xdr:from>
    <xdr:to>
      <xdr:col>3</xdr:col>
      <xdr:colOff>478153</xdr:colOff>
      <xdr:row>22</xdr:row>
      <xdr:rowOff>9037</xdr:rowOff>
    </xdr:to>
    <xdr:cxnSp macro="">
      <xdr:nvCxnSpPr>
        <xdr:cNvPr id="32" name="直線矢印コネクタ 31">
          <a:extLst>
            <a:ext uri="{FF2B5EF4-FFF2-40B4-BE49-F238E27FC236}">
              <a16:creationId xmlns="" xmlns:a16="http://schemas.microsoft.com/office/drawing/2014/main" id="{13C5BEB7-D002-45F2-91E9-4F89BD1DAB90}"/>
            </a:ext>
          </a:extLst>
        </xdr:cNvPr>
        <xdr:cNvCxnSpPr/>
      </xdr:nvCxnSpPr>
      <xdr:spPr>
        <a:xfrm flipH="1" flipV="1">
          <a:off x="1619250" y="4445000"/>
          <a:ext cx="96837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535940</xdr:colOff>
      <xdr:row>24</xdr:row>
      <xdr:rowOff>127000</xdr:rowOff>
    </xdr:from>
    <xdr:to>
      <xdr:col>7</xdr:col>
      <xdr:colOff>214694</xdr:colOff>
      <xdr:row>26</xdr:row>
      <xdr:rowOff>142875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59DFB68B-5724-4936-B065-FF804CC816EA}"/>
            </a:ext>
          </a:extLst>
        </xdr:cNvPr>
        <xdr:cNvSpPr txBox="1"/>
      </xdr:nvSpPr>
      <xdr:spPr>
        <a:xfrm>
          <a:off x="904875" y="5032375"/>
          <a:ext cx="2873375" cy="396875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姓名はスペースを入れずに連続で入力</a:t>
          </a:r>
        </a:p>
      </xdr:txBody>
    </xdr:sp>
    <xdr:clientData/>
  </xdr:twoCellAnchor>
  <xdr:twoCellAnchor>
    <xdr:from>
      <xdr:col>1</xdr:col>
      <xdr:colOff>749936</xdr:colOff>
      <xdr:row>22</xdr:row>
      <xdr:rowOff>95250</xdr:rowOff>
    </xdr:from>
    <xdr:to>
      <xdr:col>1</xdr:col>
      <xdr:colOff>1146769</xdr:colOff>
      <xdr:row>24</xdr:row>
      <xdr:rowOff>127000</xdr:rowOff>
    </xdr:to>
    <xdr:cxnSp macro="">
      <xdr:nvCxnSpPr>
        <xdr:cNvPr id="35" name="直線矢印コネクタ 34">
          <a:extLst>
            <a:ext uri="{FF2B5EF4-FFF2-40B4-BE49-F238E27FC236}">
              <a16:creationId xmlns="" xmlns:a16="http://schemas.microsoft.com/office/drawing/2014/main" id="{7F93B2D4-61E3-4B16-A9C9-33596BCCA7ED}"/>
            </a:ext>
          </a:extLst>
        </xdr:cNvPr>
        <xdr:cNvCxnSpPr/>
      </xdr:nvCxnSpPr>
      <xdr:spPr>
        <a:xfrm flipH="1" flipV="1">
          <a:off x="1111251" y="4619625"/>
          <a:ext cx="396874" cy="412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371475</xdr:colOff>
      <xdr:row>12</xdr:row>
      <xdr:rowOff>0</xdr:rowOff>
    </xdr:from>
    <xdr:to>
      <xdr:col>22</xdr:col>
      <xdr:colOff>476250</xdr:colOff>
      <xdr:row>19</xdr:row>
      <xdr:rowOff>123825</xdr:rowOff>
    </xdr:to>
    <xdr:pic>
      <xdr:nvPicPr>
        <xdr:cNvPr id="18447" name="図 30" descr="エクセルの使い方：ショートカットメニューから「移動またはコピー」を選択">
          <a:extLst>
            <a:ext uri="{FF2B5EF4-FFF2-40B4-BE49-F238E27FC236}">
              <a16:creationId xmlns="" xmlns:a16="http://schemas.microsoft.com/office/drawing/2014/main" id="{265036EB-00BB-4088-BB4D-CFC5183F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609850"/>
          <a:ext cx="26289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400050</xdr:colOff>
      <xdr:row>27</xdr:row>
      <xdr:rowOff>152400</xdr:rowOff>
    </xdr:from>
    <xdr:to>
      <xdr:col>22</xdr:col>
      <xdr:colOff>57150</xdr:colOff>
      <xdr:row>42</xdr:row>
      <xdr:rowOff>57150</xdr:rowOff>
    </xdr:to>
    <xdr:pic>
      <xdr:nvPicPr>
        <xdr:cNvPr id="18448" name="図 33" descr="エクセルの使い方：移動またはコピーウィンドウ">
          <a:extLst>
            <a:ext uri="{FF2B5EF4-FFF2-40B4-BE49-F238E27FC236}">
              <a16:creationId xmlns="" xmlns:a16="http://schemas.microsoft.com/office/drawing/2014/main" id="{62CBA194-43BF-4997-9569-452E98C9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5657850"/>
          <a:ext cx="2181225" cy="272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28575</xdr:colOff>
      <xdr:row>50</xdr:row>
      <xdr:rowOff>104775</xdr:rowOff>
    </xdr:from>
    <xdr:to>
      <xdr:col>23</xdr:col>
      <xdr:colOff>0</xdr:colOff>
      <xdr:row>53</xdr:row>
      <xdr:rowOff>114300</xdr:rowOff>
    </xdr:to>
    <xdr:pic>
      <xdr:nvPicPr>
        <xdr:cNvPr id="18449" name="図 35" descr="エクセルの使い方：シートの位置の移動">
          <a:extLst>
            <a:ext uri="{FF2B5EF4-FFF2-40B4-BE49-F238E27FC236}">
              <a16:creationId xmlns="" xmlns:a16="http://schemas.microsoft.com/office/drawing/2014/main" id="{64BB643D-410B-4293-A749-88C435FA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9953625"/>
          <a:ext cx="2752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260985</xdr:colOff>
      <xdr:row>4</xdr:row>
      <xdr:rowOff>19050</xdr:rowOff>
    </xdr:from>
    <xdr:to>
      <xdr:col>17</xdr:col>
      <xdr:colOff>207</xdr:colOff>
      <xdr:row>27</xdr:row>
      <xdr:rowOff>31750</xdr:rowOff>
    </xdr:to>
    <xdr:cxnSp macro="">
      <xdr:nvCxnSpPr>
        <xdr:cNvPr id="12" name="直線矢印コネクタ 11">
          <a:extLst>
            <a:ext uri="{FF2B5EF4-FFF2-40B4-BE49-F238E27FC236}">
              <a16:creationId xmlns="" xmlns:a16="http://schemas.microsoft.com/office/drawing/2014/main" id="{05B16BE4-EA0C-4143-AAB3-DCF425FF3622}"/>
            </a:ext>
          </a:extLst>
        </xdr:cNvPr>
        <xdr:cNvCxnSpPr/>
      </xdr:nvCxnSpPr>
      <xdr:spPr>
        <a:xfrm flipV="1">
          <a:off x="6330950" y="1104900"/>
          <a:ext cx="565150" cy="44132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3"/>
  <sheetViews>
    <sheetView tabSelected="1" zoomScaleNormal="100" workbookViewId="0">
      <selection activeCell="I2" sqref="I2"/>
    </sheetView>
  </sheetViews>
  <sheetFormatPr defaultRowHeight="13" x14ac:dyDescent="0.2"/>
  <cols>
    <col min="1" max="1" width="4.7265625" style="1" customWidth="1"/>
    <col min="2" max="2" width="16.7265625" style="14" customWidth="1"/>
    <col min="3" max="3" width="6.26953125" style="1" customWidth="1"/>
    <col min="4" max="4" width="10.36328125" style="1" customWidth="1"/>
    <col min="5" max="6" width="3.08984375" customWidth="1"/>
    <col min="7" max="7" width="2.36328125" style="1" customWidth="1"/>
    <col min="8" max="8" width="4.453125" style="1" customWidth="1"/>
    <col min="9" max="9" width="3.453125" style="1" customWidth="1"/>
    <col min="10" max="10" width="4.90625" style="1" customWidth="1"/>
    <col min="11" max="11" width="10.08984375" style="1" customWidth="1"/>
    <col min="12" max="12" width="4.08984375" style="1" customWidth="1"/>
    <col min="13" max="13" width="6.08984375" style="1" customWidth="1"/>
    <col min="14" max="14" width="7.08984375" style="1" customWidth="1"/>
    <col min="15" max="15" width="6.26953125" style="1" customWidth="1"/>
    <col min="16" max="16" width="5.90625" style="1" hidden="1" customWidth="1"/>
    <col min="17" max="18" width="5.6328125" style="1" customWidth="1"/>
    <col min="19" max="19" width="10.26953125" bestFit="1" customWidth="1"/>
    <col min="20" max="20" width="17.26953125" bestFit="1" customWidth="1"/>
    <col min="21" max="21" width="3.453125" hidden="1" customWidth="1"/>
    <col min="22" max="22" width="9" hidden="1" customWidth="1"/>
  </cols>
  <sheetData>
    <row r="1" spans="1:27" ht="27.75" customHeight="1" thickBot="1" x14ac:dyDescent="0.25">
      <c r="A1" s="169" t="s">
        <v>165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4"/>
      <c r="Q1" s="24"/>
      <c r="R1" s="24"/>
      <c r="S1" s="24"/>
      <c r="T1" s="25"/>
      <c r="W1" s="102"/>
      <c r="X1" t="s">
        <v>140</v>
      </c>
    </row>
    <row r="2" spans="1:27" ht="23.25" customHeight="1" thickTop="1" thickBot="1" x14ac:dyDescent="0.25">
      <c r="A2" s="170" t="s">
        <v>58</v>
      </c>
      <c r="B2" s="171"/>
      <c r="C2" s="15" t="s">
        <v>21</v>
      </c>
      <c r="D2" s="20" t="s">
        <v>28</v>
      </c>
      <c r="E2" s="64" t="s">
        <v>22</v>
      </c>
      <c r="F2" s="65"/>
      <c r="G2" s="65"/>
      <c r="H2" s="16"/>
      <c r="I2" s="87">
        <v>12</v>
      </c>
      <c r="J2" s="17"/>
      <c r="K2" s="17"/>
      <c r="L2" s="18"/>
      <c r="M2" s="11" t="s">
        <v>168</v>
      </c>
      <c r="N2" s="11" t="s">
        <v>156</v>
      </c>
      <c r="O2" s="11" t="s">
        <v>163</v>
      </c>
      <c r="Q2" s="26"/>
      <c r="R2" s="50" t="s">
        <v>24</v>
      </c>
      <c r="S2" s="51">
        <v>3</v>
      </c>
      <c r="T2" s="25"/>
      <c r="W2" s="250" t="s">
        <v>139</v>
      </c>
      <c r="X2" s="251"/>
      <c r="Y2" s="251"/>
      <c r="Z2" s="252"/>
    </row>
    <row r="3" spans="1:27" ht="13.5" customHeight="1" thickTop="1" x14ac:dyDescent="0.2">
      <c r="A3" s="172" t="s">
        <v>26</v>
      </c>
      <c r="B3" s="173"/>
      <c r="C3" s="174"/>
      <c r="D3" s="45" t="s">
        <v>0</v>
      </c>
      <c r="E3" s="175" t="s">
        <v>30</v>
      </c>
      <c r="F3" s="176"/>
      <c r="G3" s="23" t="s">
        <v>23</v>
      </c>
      <c r="H3" s="21" t="s">
        <v>31</v>
      </c>
      <c r="I3" s="176"/>
      <c r="J3" s="177"/>
      <c r="K3" s="178"/>
      <c r="L3" s="179" t="s">
        <v>25</v>
      </c>
      <c r="M3" s="181" t="s">
        <v>33</v>
      </c>
      <c r="N3" s="182"/>
      <c r="O3" s="183"/>
      <c r="P3" s="5"/>
      <c r="Q3" s="27"/>
      <c r="R3" s="27"/>
      <c r="S3" s="248" t="s">
        <v>158</v>
      </c>
      <c r="T3" s="249"/>
      <c r="U3" s="249"/>
      <c r="V3" s="249"/>
      <c r="W3" s="249"/>
      <c r="X3" s="249"/>
      <c r="Y3" s="249"/>
      <c r="Z3" s="249"/>
      <c r="AA3" s="249"/>
    </row>
    <row r="4" spans="1:27" ht="21.75" customHeight="1" x14ac:dyDescent="0.2">
      <c r="A4" s="202" t="s">
        <v>29</v>
      </c>
      <c r="B4" s="203"/>
      <c r="C4" s="204"/>
      <c r="D4" s="6" t="s">
        <v>1</v>
      </c>
      <c r="E4" s="205" t="s">
        <v>32</v>
      </c>
      <c r="F4" s="206"/>
      <c r="G4" s="206"/>
      <c r="H4" s="206"/>
      <c r="I4" s="206"/>
      <c r="J4" s="206"/>
      <c r="K4" s="207"/>
      <c r="L4" s="180"/>
      <c r="M4" s="184"/>
      <c r="N4" s="171"/>
      <c r="O4" s="185"/>
      <c r="P4" s="5"/>
      <c r="Q4" s="27"/>
      <c r="R4" s="27"/>
      <c r="S4" s="249"/>
      <c r="T4" s="249"/>
      <c r="U4" s="249"/>
      <c r="V4" s="249"/>
      <c r="W4" s="249"/>
      <c r="X4" s="249"/>
      <c r="Y4" s="249"/>
      <c r="Z4" s="249"/>
      <c r="AA4" s="249"/>
    </row>
    <row r="5" spans="1:27" ht="20.25" customHeight="1" x14ac:dyDescent="0.2">
      <c r="A5" s="32" t="s">
        <v>19</v>
      </c>
      <c r="B5" s="13"/>
      <c r="C5" s="13"/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2"/>
      <c r="Q5" s="19"/>
      <c r="R5" s="120" t="s">
        <v>70</v>
      </c>
      <c r="S5" s="121"/>
      <c r="T5" s="121"/>
      <c r="U5" s="121"/>
      <c r="V5" s="121"/>
      <c r="W5" s="121"/>
      <c r="X5" s="121"/>
      <c r="Y5" s="121"/>
      <c r="Z5" s="122"/>
    </row>
    <row r="6" spans="1:27" ht="13.5" customHeight="1" x14ac:dyDescent="0.2">
      <c r="A6" s="133" t="s">
        <v>2</v>
      </c>
      <c r="B6" s="33" t="s">
        <v>3</v>
      </c>
      <c r="C6" s="210" t="s">
        <v>4</v>
      </c>
      <c r="D6" s="212" t="s">
        <v>12</v>
      </c>
      <c r="E6" s="214" t="s">
        <v>5</v>
      </c>
      <c r="F6" s="215"/>
      <c r="G6" s="215"/>
      <c r="H6" s="215"/>
      <c r="I6" s="216"/>
      <c r="J6" s="166" t="s">
        <v>6</v>
      </c>
      <c r="K6" s="166" t="s">
        <v>8</v>
      </c>
      <c r="L6" s="133" t="s">
        <v>7</v>
      </c>
      <c r="M6" s="135" t="s">
        <v>9</v>
      </c>
      <c r="N6" s="136"/>
      <c r="O6" s="133" t="s">
        <v>10</v>
      </c>
      <c r="P6" s="7"/>
      <c r="Q6" s="8"/>
      <c r="R6" s="123"/>
      <c r="S6" s="124"/>
      <c r="T6" s="124"/>
      <c r="U6" s="124"/>
      <c r="V6" s="124"/>
      <c r="W6" s="124"/>
      <c r="X6" s="124"/>
      <c r="Y6" s="124"/>
      <c r="Z6" s="125"/>
    </row>
    <row r="7" spans="1:27" x14ac:dyDescent="0.2">
      <c r="A7" s="209"/>
      <c r="B7" s="34" t="s">
        <v>11</v>
      </c>
      <c r="C7" s="211"/>
      <c r="D7" s="213"/>
      <c r="E7" s="3" t="s">
        <v>13</v>
      </c>
      <c r="F7" s="46" t="s">
        <v>14</v>
      </c>
      <c r="G7" s="135" t="s">
        <v>15</v>
      </c>
      <c r="H7" s="208"/>
      <c r="I7" s="44" t="s">
        <v>16</v>
      </c>
      <c r="J7" s="167"/>
      <c r="K7" s="167"/>
      <c r="L7" s="134"/>
      <c r="M7" s="3" t="s">
        <v>17</v>
      </c>
      <c r="N7" s="4" t="s">
        <v>18</v>
      </c>
      <c r="O7" s="137"/>
      <c r="P7" s="9"/>
      <c r="Q7" s="10"/>
      <c r="R7" s="123"/>
      <c r="S7" s="124"/>
      <c r="T7" s="124"/>
      <c r="U7" s="124"/>
      <c r="V7" s="124"/>
      <c r="W7" s="124"/>
      <c r="X7" s="124"/>
      <c r="Y7" s="124"/>
      <c r="Z7" s="125"/>
    </row>
    <row r="8" spans="1:27" ht="12" customHeight="1" x14ac:dyDescent="0.2">
      <c r="A8" s="197" t="str">
        <f>CONCATENATE(IF(AND(D8&lt;&gt;"",D8&lt;&gt;" ",D8&lt;&gt;"　"),"1",""),IF(AND(D8&lt;&gt;"",D8&lt;&gt;" ",D8&lt;&gt;"　"),"　／　 ",""),IF(AND(D8&lt;&gt;"",D8&lt;&gt;" ",D8&lt;&gt;"　"),S2,""))</f>
        <v>1　／　 3</v>
      </c>
      <c r="B8" s="35" t="s">
        <v>34</v>
      </c>
      <c r="C8" s="143" t="s">
        <v>28</v>
      </c>
      <c r="D8" s="145" t="s">
        <v>38</v>
      </c>
      <c r="E8" s="147"/>
      <c r="F8" s="149" t="s">
        <v>40</v>
      </c>
      <c r="G8" s="151" t="s">
        <v>41</v>
      </c>
      <c r="H8" s="143"/>
      <c r="I8" s="153">
        <v>18</v>
      </c>
      <c r="J8" s="161" t="s">
        <v>60</v>
      </c>
      <c r="K8" s="187" t="s">
        <v>159</v>
      </c>
      <c r="L8" s="138">
        <f ca="1">IF(P8="00:00:00","",IF(AND(MONTH(P8)=4,DAY(P8)=1),ROUND(YEARFRAC(P8,DATE(IF(MONTH(NOW())&lt;4,YEAR(NOW())-1,YEAR(NOW())),4,1),1),0),ROUNDDOWN(YEARFRAC(P8,DATE(IF(MONTH(NOW())&lt;4,YEAR(NOW())-1,YEAR(NOW())),4,1),1),0)))</f>
        <v>61</v>
      </c>
      <c r="M8" s="147" t="s">
        <v>40</v>
      </c>
      <c r="N8" s="164"/>
      <c r="O8" s="138" t="str">
        <f ca="1">IF(P8="00:00:00","",IF(AND(MONTH(P8)=4,DAY(P8)=1),IF(L8=60,"還暦",IF(L8=70,"古希",IF(L8=77,"喜寿",IF(L8&gt;79,"長寿","")))),IF(L8=60,"還暦",IF(L8=70,"古希",IF(L8=77,"喜寿",IF(L8&gt;79,"長寿",""))))))</f>
        <v/>
      </c>
      <c r="P8" s="140">
        <f>IF(OR(K8="00:00:00",K8="",K8=" ",K8="　"),"00:00:00",DATEVALUE(IF(LEFT(K8,1)&lt;"A",SUBSTITUTE(CONCATENATE("S",K8),":","/"),SUBSTITUTE(K8,":","/"))))</f>
        <v>22209</v>
      </c>
      <c r="Q8" s="10"/>
      <c r="R8" s="123"/>
      <c r="S8" s="124"/>
      <c r="T8" s="124"/>
      <c r="U8" s="124"/>
      <c r="V8" s="124"/>
      <c r="W8" s="124"/>
      <c r="X8" s="124"/>
      <c r="Y8" s="124"/>
      <c r="Z8" s="125"/>
    </row>
    <row r="9" spans="1:27" ht="18" customHeight="1" x14ac:dyDescent="0.2">
      <c r="A9" s="198"/>
      <c r="B9" s="38" t="s">
        <v>35</v>
      </c>
      <c r="C9" s="156"/>
      <c r="D9" s="158"/>
      <c r="E9" s="159"/>
      <c r="F9" s="160"/>
      <c r="G9" s="163"/>
      <c r="H9" s="156"/>
      <c r="I9" s="191"/>
      <c r="J9" s="162"/>
      <c r="K9" s="189"/>
      <c r="L9" s="142"/>
      <c r="M9" s="159"/>
      <c r="N9" s="168"/>
      <c r="O9" s="142"/>
      <c r="P9" s="140"/>
      <c r="Q9" s="10"/>
      <c r="R9" s="123"/>
      <c r="S9" s="124"/>
      <c r="T9" s="124"/>
      <c r="U9" s="124"/>
      <c r="V9" s="124"/>
      <c r="W9" s="124"/>
      <c r="X9" s="124"/>
      <c r="Y9" s="124"/>
      <c r="Z9" s="125"/>
    </row>
    <row r="10" spans="1:27" ht="12" customHeight="1" x14ac:dyDescent="0.2">
      <c r="A10" s="198"/>
      <c r="B10" s="35" t="s">
        <v>36</v>
      </c>
      <c r="C10" s="143" t="s">
        <v>28</v>
      </c>
      <c r="D10" s="145" t="s">
        <v>39</v>
      </c>
      <c r="E10" s="147"/>
      <c r="F10" s="149" t="s">
        <v>40</v>
      </c>
      <c r="G10" s="151" t="s">
        <v>41</v>
      </c>
      <c r="H10" s="143"/>
      <c r="I10" s="153">
        <v>8</v>
      </c>
      <c r="J10" s="161" t="s">
        <v>63</v>
      </c>
      <c r="K10" s="187" t="s">
        <v>157</v>
      </c>
      <c r="L10" s="138">
        <f ca="1">IF(P10="00:00:00","",IF(AND(MONTH(P10)=4,DAY(P10)=1),ROUND(YEARFRAC(P10,DATE(IF(MONTH(NOW())&lt;4,YEAR(NOW())-1,YEAR(NOW())),4,1),1),0),ROUNDDOWN(YEARFRAC(P10,DATE(IF(MONTH(NOW())&lt;4,YEAR(NOW())-1,YEAR(NOW())),4,1),1),0)))</f>
        <v>60</v>
      </c>
      <c r="M10" s="147" t="s">
        <v>40</v>
      </c>
      <c r="N10" s="164"/>
      <c r="O10" s="138" t="str">
        <f ca="1">IF(P10="00:00:00","",IF(AND(MONTH(P10)=4,DAY(P10)=1),IF(L10=60,"還暦",IF(L10=70,"古希",IF(L10=77,"喜寿",IF(L10&gt;79,"長寿","")))),IF(L10=60,"還暦",IF(L10=70,"古希",IF(L10=77,"喜寿",IF(L10&gt;79,"長寿",""))))))</f>
        <v>還暦</v>
      </c>
      <c r="P10" s="140">
        <f>IF(OR(K10="00:00:00",K10="",K10=" ",K10="　"),"00:00:00",DATEVALUE(IF(LEFT(K10,1)&lt;"A",SUBSTITUTE(CONCATENATE("S",K10),":","/"),SUBSTITUTE(K10,":","/"))))</f>
        <v>22491</v>
      </c>
      <c r="Q10" s="10"/>
      <c r="R10" s="123"/>
      <c r="S10" s="124"/>
      <c r="T10" s="124"/>
      <c r="U10" s="124"/>
      <c r="V10" s="124"/>
      <c r="W10" s="124"/>
      <c r="X10" s="124"/>
      <c r="Y10" s="124"/>
      <c r="Z10" s="125"/>
    </row>
    <row r="11" spans="1:27" ht="18" customHeight="1" thickBot="1" x14ac:dyDescent="0.25">
      <c r="A11" s="199"/>
      <c r="B11" s="38" t="s">
        <v>37</v>
      </c>
      <c r="C11" s="144"/>
      <c r="D11" s="146"/>
      <c r="E11" s="148"/>
      <c r="F11" s="150"/>
      <c r="G11" s="152"/>
      <c r="H11" s="144"/>
      <c r="I11" s="154"/>
      <c r="J11" s="190"/>
      <c r="K11" s="188"/>
      <c r="L11" s="139"/>
      <c r="M11" s="148"/>
      <c r="N11" s="165"/>
      <c r="O11" s="139"/>
      <c r="P11" s="140"/>
      <c r="Q11" s="10"/>
      <c r="R11" s="123"/>
      <c r="S11" s="124"/>
      <c r="T11" s="124"/>
      <c r="U11" s="124"/>
      <c r="V11" s="124"/>
      <c r="W11" s="124"/>
      <c r="X11" s="124"/>
      <c r="Y11" s="124"/>
      <c r="Z11" s="125"/>
    </row>
    <row r="12" spans="1:27" ht="12" customHeight="1" thickTop="1" x14ac:dyDescent="0.2">
      <c r="A12" s="194" t="str">
        <f>CONCATENATE(IF(AND(D12&lt;&gt;"",D12&lt;&gt;" ",D12&lt;&gt;"　"),ASC(LEFT(A8,2))+1,""),IF(AND(D12&lt;&gt;"",D12&lt;&gt;" ",D12&lt;&gt;"　"),"　／　 ",""),IF(AND(D12&lt;&gt;"",D12&lt;&gt;" ",D12&lt;&gt;"　"),S2,""))</f>
        <v>2　／　 3</v>
      </c>
      <c r="B12" s="40" t="s">
        <v>42</v>
      </c>
      <c r="C12" s="155" t="s">
        <v>28</v>
      </c>
      <c r="D12" s="157" t="s">
        <v>44</v>
      </c>
      <c r="E12" s="147"/>
      <c r="F12" s="149" t="s">
        <v>40</v>
      </c>
      <c r="G12" s="151" t="s">
        <v>41</v>
      </c>
      <c r="H12" s="143"/>
      <c r="I12" s="192">
        <v>138</v>
      </c>
      <c r="J12" s="161" t="s">
        <v>61</v>
      </c>
      <c r="K12" s="187" t="s">
        <v>166</v>
      </c>
      <c r="L12" s="141">
        <v>60</v>
      </c>
      <c r="M12" s="147"/>
      <c r="N12" s="164" t="s">
        <v>40</v>
      </c>
      <c r="O12" s="141" t="str">
        <f>IF(P12="00:00:00","",IF(AND(MONTH(P12)=4,DAY(P12)=1),IF(L12=60,"還暦",IF(L12=70,"古希",IF(L12=77,"喜寿",IF(L12&gt;79,"長寿","")))),IF(L12=60,"還暦",IF(L12=70,"古希",IF(L12=77,"喜寿",IF(L12&gt;79,"長寿",""))))))</f>
        <v>還暦</v>
      </c>
      <c r="P12" s="140">
        <f>IF(OR(K12="00:00:00",K12="",K12=" ",K12="　"),"00:00:00",DATEVALUE(IF(LEFT(K12,1)&lt;"A",SUBSTITUTE(CONCATENATE("S",K12),":","/"),SUBSTITUTE(K12,":","/"))))</f>
        <v>22602</v>
      </c>
      <c r="Q12" s="10"/>
      <c r="R12" s="66"/>
      <c r="S12" s="75"/>
      <c r="T12" s="75"/>
      <c r="U12">
        <v>7</v>
      </c>
      <c r="V12" t="s">
        <v>88</v>
      </c>
      <c r="W12" s="75"/>
      <c r="X12" s="75"/>
      <c r="Y12" s="75"/>
      <c r="Z12" s="68"/>
    </row>
    <row r="13" spans="1:27" ht="18" customHeight="1" x14ac:dyDescent="0.2">
      <c r="A13" s="195"/>
      <c r="B13" s="37" t="s">
        <v>43</v>
      </c>
      <c r="C13" s="156"/>
      <c r="D13" s="158"/>
      <c r="E13" s="159"/>
      <c r="F13" s="160"/>
      <c r="G13" s="163"/>
      <c r="H13" s="156"/>
      <c r="I13" s="191"/>
      <c r="J13" s="162"/>
      <c r="K13" s="189"/>
      <c r="L13" s="142"/>
      <c r="M13" s="159"/>
      <c r="N13" s="168"/>
      <c r="O13" s="142"/>
      <c r="P13" s="140"/>
      <c r="Q13" s="10"/>
      <c r="R13" s="66"/>
      <c r="S13" s="75"/>
      <c r="T13" s="75"/>
      <c r="U13">
        <v>8</v>
      </c>
      <c r="V13" t="s">
        <v>89</v>
      </c>
      <c r="W13" s="75"/>
      <c r="X13" s="75"/>
      <c r="Y13" s="75"/>
      <c r="Z13" s="68"/>
    </row>
    <row r="14" spans="1:27" ht="12" customHeight="1" x14ac:dyDescent="0.2">
      <c r="A14" s="195"/>
      <c r="B14" s="35" t="s">
        <v>45</v>
      </c>
      <c r="C14" s="143" t="s">
        <v>47</v>
      </c>
      <c r="D14" s="145" t="s">
        <v>64</v>
      </c>
      <c r="E14" s="147" t="s">
        <v>40</v>
      </c>
      <c r="F14" s="149"/>
      <c r="G14" s="151"/>
      <c r="H14" s="143"/>
      <c r="I14" s="153"/>
      <c r="J14" s="161"/>
      <c r="K14" s="187" t="s">
        <v>48</v>
      </c>
      <c r="L14" s="138">
        <f ca="1">IF(P14="00:00:00","",IF(AND(MONTH(P14)=4,DAY(P14)=1),ROUND(YEARFRAC(P14,DATE(IF(MONTH(NOW())&lt;4,YEAR(NOW())-1,YEAR(NOW())),4,1),1),0),ROUNDDOWN(YEARFRAC(P14,DATE(IF(MONTH(NOW())&lt;4,YEAR(NOW())-1,YEAR(NOW())),4,1),1),0)))</f>
        <v>68</v>
      </c>
      <c r="M14" s="147" t="s">
        <v>40</v>
      </c>
      <c r="N14" s="164"/>
      <c r="O14" s="138" t="str">
        <f ca="1">IF(P14="00:00:00","",IF(AND(MONTH(P14)=4,DAY(P14)=1),IF(L14=60,"還暦",IF(L14=70,"古希",IF(L14=77,"喜寿",IF(L14&gt;79,"長寿","")))),IF(L14=60,"還暦",IF(L14=70,"古希",IF(L14=77,"喜寿",IF(L14&gt;79,"長寿",""))))))</f>
        <v/>
      </c>
      <c r="P14" s="140">
        <f>IF(OR(K14="00:00:00",K14="",K14=" ",K14="　"),"00:00:00",DATEVALUE(IF(LEFT(K14,1)&lt;"A",SUBSTITUTE(CONCATENATE("S",K14),":","/"),SUBSTITUTE(K14,":","/"))))</f>
        <v>19488</v>
      </c>
      <c r="Q14" s="10"/>
      <c r="R14" s="66"/>
      <c r="S14" s="67"/>
      <c r="T14" s="67"/>
      <c r="U14">
        <v>9</v>
      </c>
      <c r="V14" t="s">
        <v>90</v>
      </c>
      <c r="W14" s="67"/>
      <c r="X14" s="67"/>
      <c r="Y14" s="67"/>
      <c r="Z14" s="68"/>
    </row>
    <row r="15" spans="1:27" ht="18" customHeight="1" thickBot="1" x14ac:dyDescent="0.25">
      <c r="A15" s="196"/>
      <c r="B15" s="38" t="s">
        <v>46</v>
      </c>
      <c r="C15" s="144"/>
      <c r="D15" s="146"/>
      <c r="E15" s="148"/>
      <c r="F15" s="150"/>
      <c r="G15" s="152"/>
      <c r="H15" s="144"/>
      <c r="I15" s="154"/>
      <c r="J15" s="190"/>
      <c r="K15" s="188"/>
      <c r="L15" s="139"/>
      <c r="M15" s="148"/>
      <c r="N15" s="165"/>
      <c r="O15" s="139"/>
      <c r="P15" s="140"/>
      <c r="Q15" s="10"/>
      <c r="R15" s="66"/>
      <c r="S15" s="67"/>
      <c r="T15" s="67"/>
      <c r="U15">
        <v>10</v>
      </c>
      <c r="V15" t="s">
        <v>91</v>
      </c>
      <c r="W15" s="67"/>
      <c r="X15" s="67"/>
      <c r="Y15" s="67"/>
      <c r="Z15" s="68"/>
    </row>
    <row r="16" spans="1:27" ht="12" customHeight="1" thickTop="1" x14ac:dyDescent="0.2">
      <c r="A16" s="194" t="str">
        <f>CONCATENATE(IF(AND(D16&lt;&gt;"",D16&lt;&gt;" ",D16&lt;&gt;"　"),ASC(LEFT(A12,2))+1,""),IF(AND(D16&lt;&gt;"",D16&lt;&gt;" ",D16&lt;&gt;"　"),"　／　 ",""),IF(AND(D16&lt;&gt;"",D16&lt;&gt;" ",D16&lt;&gt;"　"),S2,""))</f>
        <v>3　／　 3</v>
      </c>
      <c r="B16" s="40" t="s">
        <v>49</v>
      </c>
      <c r="C16" s="155" t="s">
        <v>28</v>
      </c>
      <c r="D16" s="157" t="s">
        <v>65</v>
      </c>
      <c r="E16" s="200"/>
      <c r="F16" s="201" t="s">
        <v>40</v>
      </c>
      <c r="G16" s="151" t="s">
        <v>52</v>
      </c>
      <c r="H16" s="143"/>
      <c r="I16" s="192">
        <v>50</v>
      </c>
      <c r="J16" s="186" t="s">
        <v>53</v>
      </c>
      <c r="K16" s="187" t="s">
        <v>160</v>
      </c>
      <c r="L16" s="141">
        <f ca="1">IF(P16="00:00:00","",IF(AND(MONTH(P16)=4,DAY(P16)=1),ROUND(YEARFRAC(P16,DATE(IF(MONTH(NOW())&lt;4,YEAR(NOW())-1,YEAR(NOW())),4,1),1),0),ROUNDDOWN(YEARFRAC(P16,DATE(IF(MONTH(NOW())&lt;4,YEAR(NOW())-1,YEAR(NOW())),4,1),1),0)))</f>
        <v>58</v>
      </c>
      <c r="M16" s="200" t="s">
        <v>40</v>
      </c>
      <c r="N16" s="217"/>
      <c r="O16" s="141" t="str">
        <f ca="1">IF(P16="00:00:00","",IF(AND(MONTH(P16)=4,DAY(P16)=1),IF(L16=60,"還暦",IF(L16=70,"古希",IF(L16=77,"喜寿",IF(L16&gt;79,"長寿","")))),IF(L16=60,"還暦",IF(L16=70,"古希",IF(L16=77,"喜寿",IF(L16&gt;79,"長寿",""))))))</f>
        <v/>
      </c>
      <c r="P16" s="140">
        <f>IF(OR(K16="00:00:00",K16="",K16=" ",K16="　"),"00:00:00",DATEVALUE(IF(LEFT(K16,1)&lt;"A",SUBSTITUTE(CONCATENATE("S",K16),":","/"),SUBSTITUTE(K16,":","/"))))</f>
        <v>23171</v>
      </c>
      <c r="Q16" s="10"/>
      <c r="R16" s="66"/>
      <c r="S16" s="67"/>
      <c r="T16" s="67"/>
      <c r="U16">
        <v>11</v>
      </c>
      <c r="V16" t="s">
        <v>92</v>
      </c>
      <c r="W16" s="67"/>
      <c r="X16" s="67"/>
      <c r="Y16" s="67"/>
      <c r="Z16" s="68"/>
    </row>
    <row r="17" spans="1:26" ht="18" customHeight="1" x14ac:dyDescent="0.2">
      <c r="A17" s="195"/>
      <c r="B17" s="38" t="s">
        <v>50</v>
      </c>
      <c r="C17" s="156"/>
      <c r="D17" s="158"/>
      <c r="E17" s="159"/>
      <c r="F17" s="160"/>
      <c r="G17" s="163"/>
      <c r="H17" s="156"/>
      <c r="I17" s="193"/>
      <c r="J17" s="162"/>
      <c r="K17" s="189"/>
      <c r="L17" s="142"/>
      <c r="M17" s="159"/>
      <c r="N17" s="168"/>
      <c r="O17" s="142"/>
      <c r="P17" s="140"/>
      <c r="Q17" s="10"/>
      <c r="R17" s="66"/>
      <c r="S17" s="67"/>
      <c r="T17" s="67"/>
      <c r="U17">
        <v>12</v>
      </c>
      <c r="V17" t="s">
        <v>93</v>
      </c>
      <c r="W17" s="67"/>
      <c r="X17" s="67"/>
      <c r="Y17" s="67"/>
      <c r="Z17" s="68"/>
    </row>
    <row r="18" spans="1:26" ht="12" customHeight="1" x14ac:dyDescent="0.2">
      <c r="A18" s="195"/>
      <c r="B18" s="35" t="s">
        <v>54</v>
      </c>
      <c r="C18" s="143" t="s">
        <v>51</v>
      </c>
      <c r="D18" s="145" t="s">
        <v>56</v>
      </c>
      <c r="E18" s="147" t="s">
        <v>40</v>
      </c>
      <c r="F18" s="149"/>
      <c r="G18" s="151"/>
      <c r="H18" s="143"/>
      <c r="I18" s="153"/>
      <c r="J18" s="161" t="s">
        <v>72</v>
      </c>
      <c r="K18" s="187" t="s">
        <v>161</v>
      </c>
      <c r="L18" s="138">
        <f ca="1">IF(P18="00:00:00","",IF(AND(MONTH(P18)=4,DAY(P18)=1),ROUND(YEARFRAC(P18,DATE(IF(MONTH(NOW())&lt;4,YEAR(NOW())-1,YEAR(NOW())),4,1),1),0),ROUNDDOWN(YEARFRAC(P18,DATE(IF(MONTH(NOW())&lt;4,YEAR(NOW())-1,YEAR(NOW())),4,1),1),0)))</f>
        <v>62</v>
      </c>
      <c r="M18" s="147" t="s">
        <v>59</v>
      </c>
      <c r="N18" s="164"/>
      <c r="O18" s="138"/>
      <c r="P18" s="140">
        <f>IF(OR(K18="00:00:00",K18="",K18=" ",K18="　"),"00:00:00",DATEVALUE(IF(LEFT(K18,1)&lt;"A",SUBSTITUTE(CONCATENATE("S",K18),":","/"),SUBSTITUTE(K18,":","/"))))</f>
        <v>21884</v>
      </c>
      <c r="Q18" s="10"/>
      <c r="R18" s="66"/>
      <c r="S18" s="67"/>
      <c r="T18" s="67"/>
      <c r="U18">
        <v>13</v>
      </c>
      <c r="V18" t="s">
        <v>94</v>
      </c>
      <c r="W18" s="67"/>
      <c r="X18" s="67"/>
      <c r="Y18" s="67"/>
      <c r="Z18" s="68"/>
    </row>
    <row r="19" spans="1:26" ht="18" customHeight="1" thickBot="1" x14ac:dyDescent="0.25">
      <c r="A19" s="196"/>
      <c r="B19" s="39" t="s">
        <v>55</v>
      </c>
      <c r="C19" s="144"/>
      <c r="D19" s="146"/>
      <c r="E19" s="148"/>
      <c r="F19" s="150"/>
      <c r="G19" s="152"/>
      <c r="H19" s="144"/>
      <c r="I19" s="154"/>
      <c r="J19" s="190"/>
      <c r="K19" s="188"/>
      <c r="L19" s="139"/>
      <c r="M19" s="148"/>
      <c r="N19" s="165"/>
      <c r="O19" s="139"/>
      <c r="P19" s="140"/>
      <c r="Q19" s="10"/>
      <c r="R19" s="66"/>
      <c r="S19" s="67"/>
      <c r="T19" s="67"/>
      <c r="U19">
        <v>14</v>
      </c>
      <c r="V19" t="s">
        <v>95</v>
      </c>
      <c r="W19" s="67"/>
      <c r="X19" s="67"/>
      <c r="Y19" s="67"/>
      <c r="Z19" s="68"/>
    </row>
    <row r="20" spans="1:26" ht="12" customHeight="1" thickTop="1" x14ac:dyDescent="0.2">
      <c r="A20" s="194" t="str">
        <f>CONCATENATE(IF(AND(D20&lt;&gt;"",D20&lt;&gt;" ",D20&lt;&gt;"　"),ASC(LEFT(A16,2))+1,""),IF(AND(D20&lt;&gt;"",D20&lt;&gt;" ",D20&lt;&gt;"　"),"　／　 ",""),IF(AND(D20&lt;&gt;"",D20&lt;&gt;" ",D20&lt;&gt;"　"),S2,""))</f>
        <v/>
      </c>
      <c r="B20" s="61"/>
      <c r="C20" s="218"/>
      <c r="D20" s="219"/>
      <c r="E20" s="220"/>
      <c r="F20" s="221"/>
      <c r="G20" s="151"/>
      <c r="H20" s="143"/>
      <c r="I20" s="193"/>
      <c r="J20" s="222"/>
      <c r="K20" s="187" t="s">
        <v>20</v>
      </c>
      <c r="L20" s="141" t="str">
        <f ca="1">IF(P20="00:00:00","",IF(AND(MONTH(P20)=4,DAY(P20)=1),ROUND(YEARFRAC(P20,DATE(IF(MONTH(NOW())&lt;4,YEAR(NOW())-1,YEAR(NOW())),4,1),1),0),ROUNDDOWN(YEARFRAC(P20,DATE(IF(MONTH(NOW())&lt;4,YEAR(NOW())-1,YEAR(NOW())),4,1),1),0)))</f>
        <v/>
      </c>
      <c r="M20" s="220"/>
      <c r="N20" s="223"/>
      <c r="O20" s="141" t="str">
        <f>IF(P20="00:00:00","",IF(AND(MONTH(P20)=4,DAY(P20)=1),IF(L20=60,"還暦",IF(L20=70,"古希",IF(L20=77,"喜寿",IF(L20&gt;79,"長寿","")))),IF(L20=60,"還暦",IF(L20=70,"古希",IF(L20=77,"喜寿",IF(L20&gt;79,"長寿",""))))))</f>
        <v/>
      </c>
      <c r="P20" s="140" t="str">
        <f>IF(OR(K20="00:00:00",K20="",K20=" ",K20="　"),"00:00:00",DATEVALUE(IF(LEFT(K20,1)&lt;"A",SUBSTITUTE(CONCATENATE("S",K20),":","/"),SUBSTITUTE(K20,":","/"))))</f>
        <v>00:00:00</v>
      </c>
      <c r="Q20" s="10"/>
      <c r="R20" s="66"/>
      <c r="S20" s="67"/>
      <c r="T20" s="67"/>
      <c r="U20">
        <v>15</v>
      </c>
      <c r="V20" t="s">
        <v>96</v>
      </c>
      <c r="W20" s="67"/>
      <c r="X20" s="67"/>
      <c r="Y20" s="67"/>
      <c r="Z20" s="68"/>
    </row>
    <row r="21" spans="1:26" ht="18" customHeight="1" x14ac:dyDescent="0.2">
      <c r="A21" s="195"/>
      <c r="B21" s="38"/>
      <c r="C21" s="156"/>
      <c r="D21" s="158"/>
      <c r="E21" s="159"/>
      <c r="F21" s="160"/>
      <c r="G21" s="163"/>
      <c r="H21" s="156"/>
      <c r="I21" s="191"/>
      <c r="J21" s="162"/>
      <c r="K21" s="189"/>
      <c r="L21" s="142"/>
      <c r="M21" s="159"/>
      <c r="N21" s="168"/>
      <c r="O21" s="142"/>
      <c r="P21" s="140"/>
      <c r="Q21" s="10"/>
      <c r="R21" s="66"/>
      <c r="S21" s="67"/>
      <c r="T21" s="67"/>
      <c r="U21">
        <v>16</v>
      </c>
      <c r="V21" t="s">
        <v>97</v>
      </c>
      <c r="W21" s="67"/>
      <c r="X21" s="67"/>
      <c r="Y21" s="67"/>
      <c r="Z21" s="68"/>
    </row>
    <row r="22" spans="1:26" ht="12" customHeight="1" x14ac:dyDescent="0.2">
      <c r="A22" s="195"/>
      <c r="B22" s="35"/>
      <c r="C22" s="143"/>
      <c r="D22" s="145"/>
      <c r="E22" s="220"/>
      <c r="F22" s="221"/>
      <c r="G22" s="151"/>
      <c r="H22" s="143"/>
      <c r="I22" s="193"/>
      <c r="J22" s="161"/>
      <c r="K22" s="187" t="s">
        <v>20</v>
      </c>
      <c r="L22" s="138" t="str">
        <f ca="1">IF(P22="00:00:00","",IF(AND(MONTH(P22)=4,DAY(P22)=1),ROUND(YEARFRAC(P22,DATE(IF(MONTH(NOW())&lt;4,YEAR(NOW())-1,YEAR(NOW())),4,1),1),0),ROUNDDOWN(YEARFRAC(P22,DATE(IF(MONTH(NOW())&lt;4,YEAR(NOW())-1,YEAR(NOW())),4,1),1),0)))</f>
        <v/>
      </c>
      <c r="M22" s="147"/>
      <c r="N22" s="164"/>
      <c r="O22" s="138" t="str">
        <f>IF(P22="00:00:00","",IF(AND(MONTH(P22)=4,DAY(P22)=1),IF(L22=60,"還暦",IF(L22=70,"古希",IF(L22=77,"喜寿",IF(L22&gt;79,"長寿","")))),IF(L22=60,"還暦",IF(L22=70,"古希",IF(L22=77,"喜寿",IF(L22&gt;79,"長寿",""))))))</f>
        <v/>
      </c>
      <c r="P22" s="140" t="str">
        <f>IF(OR(K22="00:00:00",K22="",K22=" ",K22="　"),"00:00:00",DATEVALUE(IF(LEFT(K22,1)&lt;"A",SUBSTITUTE(CONCATENATE("S",K22),":","/"),SUBSTITUTE(K22,":","/"))))</f>
        <v>00:00:00</v>
      </c>
      <c r="Q22" s="10"/>
      <c r="R22" s="66"/>
      <c r="S22" s="67"/>
      <c r="T22" s="67"/>
      <c r="U22">
        <v>17</v>
      </c>
      <c r="V22" t="s">
        <v>98</v>
      </c>
      <c r="W22" s="67"/>
      <c r="X22" s="67"/>
      <c r="Y22" s="67"/>
      <c r="Z22" s="68"/>
    </row>
    <row r="23" spans="1:26" ht="18" customHeight="1" thickBot="1" x14ac:dyDescent="0.25">
      <c r="A23" s="196"/>
      <c r="B23" s="38"/>
      <c r="C23" s="144"/>
      <c r="D23" s="146"/>
      <c r="E23" s="148"/>
      <c r="F23" s="150"/>
      <c r="G23" s="152"/>
      <c r="H23" s="144"/>
      <c r="I23" s="154"/>
      <c r="J23" s="190"/>
      <c r="K23" s="188"/>
      <c r="L23" s="139"/>
      <c r="M23" s="148"/>
      <c r="N23" s="165"/>
      <c r="O23" s="139"/>
      <c r="P23" s="140"/>
      <c r="Q23" s="10"/>
      <c r="R23" s="123" t="s">
        <v>68</v>
      </c>
      <c r="S23" s="126"/>
      <c r="T23" s="126"/>
      <c r="U23" s="126"/>
      <c r="V23" s="126"/>
      <c r="W23" s="126"/>
      <c r="X23" s="126"/>
      <c r="Y23" s="126"/>
      <c r="Z23" s="127"/>
    </row>
    <row r="24" spans="1:26" ht="12" customHeight="1" thickTop="1" x14ac:dyDescent="0.2">
      <c r="A24" s="194" t="str">
        <f>CONCATENATE(IF(AND(D24&lt;&gt;"",D24&lt;&gt;" ",D24&lt;&gt;"　"),ASC(LEFT(A20,2))+1,""),IF(AND(D24&lt;&gt;"",D24&lt;&gt;" ",D24&lt;&gt;"　"),"　／　 ",""),IF(AND(D24&lt;&gt;"",D24&lt;&gt;" ",D24&lt;&gt;"　"),S2,""))</f>
        <v/>
      </c>
      <c r="B24" s="40"/>
      <c r="C24" s="155"/>
      <c r="D24" s="157"/>
      <c r="E24" s="200"/>
      <c r="F24" s="201"/>
      <c r="G24" s="151"/>
      <c r="H24" s="143"/>
      <c r="I24" s="192"/>
      <c r="J24" s="186"/>
      <c r="K24" s="187" t="s">
        <v>20</v>
      </c>
      <c r="L24" s="141" t="str">
        <f ca="1">IF(P24="00:00:00","",IF(AND(MONTH(P24)=4,DAY(P24)=1),ROUND(YEARFRAC(P24,DATE(IF(MONTH(NOW())&lt;4,YEAR(NOW())-1,YEAR(NOW())),4,1),1),0),ROUNDDOWN(YEARFRAC(P24,DATE(IF(MONTH(NOW())&lt;4,YEAR(NOW())-1,YEAR(NOW())),4,1),1),0)))</f>
        <v/>
      </c>
      <c r="M24" s="200"/>
      <c r="N24" s="217"/>
      <c r="O24" s="141" t="str">
        <f>IF(P24="00:00:00","",IF(AND(MONTH(P24)=4,DAY(P24)=1),IF(L24=60,"還暦",IF(L24=70,"古希",IF(L24=77,"喜寿",IF(L24&gt;79,"長寿","")))),IF(L24=60,"還暦",IF(L24=70,"古希",IF(L24=77,"喜寿",IF(L24&gt;79,"長寿",""))))))</f>
        <v/>
      </c>
      <c r="P24" s="140" t="str">
        <f>IF(OR(K24="00:00:00",K24="",K24=" ",K24="　"),"00:00:00",DATEVALUE(IF(LEFT(K24,1)&lt;"A",SUBSTITUTE(CONCATENATE("S",K24),":","/"),SUBSTITUTE(K24,":","/"))))</f>
        <v>00:00:00</v>
      </c>
      <c r="Q24" s="10"/>
      <c r="R24" s="128"/>
      <c r="S24" s="126"/>
      <c r="T24" s="126"/>
      <c r="U24" s="126"/>
      <c r="V24" s="126"/>
      <c r="W24" s="126"/>
      <c r="X24" s="126"/>
      <c r="Y24" s="126"/>
      <c r="Z24" s="127"/>
    </row>
    <row r="25" spans="1:26" ht="18" customHeight="1" x14ac:dyDescent="0.2">
      <c r="A25" s="195"/>
      <c r="B25" s="38"/>
      <c r="C25" s="156"/>
      <c r="D25" s="158"/>
      <c r="E25" s="159"/>
      <c r="F25" s="160"/>
      <c r="G25" s="163"/>
      <c r="H25" s="156"/>
      <c r="I25" s="193"/>
      <c r="J25" s="162"/>
      <c r="K25" s="189"/>
      <c r="L25" s="142"/>
      <c r="M25" s="159"/>
      <c r="N25" s="168"/>
      <c r="O25" s="142"/>
      <c r="P25" s="140"/>
      <c r="Q25" s="10"/>
      <c r="R25" s="128"/>
      <c r="S25" s="126"/>
      <c r="T25" s="126"/>
      <c r="U25" s="126"/>
      <c r="V25" s="126"/>
      <c r="W25" s="126"/>
      <c r="X25" s="126"/>
      <c r="Y25" s="126"/>
      <c r="Z25" s="127"/>
    </row>
    <row r="26" spans="1:26" ht="12" customHeight="1" x14ac:dyDescent="0.2">
      <c r="A26" s="195"/>
      <c r="B26" s="35"/>
      <c r="C26" s="143"/>
      <c r="D26" s="145"/>
      <c r="E26" s="147"/>
      <c r="F26" s="149"/>
      <c r="G26" s="151"/>
      <c r="H26" s="143"/>
      <c r="I26" s="153"/>
      <c r="J26" s="161"/>
      <c r="K26" s="187" t="s">
        <v>20</v>
      </c>
      <c r="L26" s="138" t="str">
        <f ca="1">IF(P26="00:00:00","",IF(AND(MONTH(P26)=4,DAY(P26)=1),ROUND(YEARFRAC(P26,DATE(IF(MONTH(NOW())&lt;4,YEAR(NOW())-1,YEAR(NOW())),4,1),1),0),ROUNDDOWN(YEARFRAC(P26,DATE(IF(MONTH(NOW())&lt;4,YEAR(NOW())-1,YEAR(NOW())),4,1),1),0)))</f>
        <v/>
      </c>
      <c r="M26" s="147"/>
      <c r="N26" s="164"/>
      <c r="O26" s="138" t="str">
        <f>IF(P26="00:00:00","",IF(AND(MONTH(P26)=4,DAY(P26)=1),IF(L26=60,"還暦",IF(L26=70,"古希",IF(L26=77,"喜寿",IF(L26&gt;79,"長寿","")))),IF(L26=60,"還暦",IF(L26=70,"古希",IF(L26=77,"喜寿",IF(L26&gt;79,"長寿",""))))))</f>
        <v/>
      </c>
      <c r="P26" s="140" t="str">
        <f>IF(OR(K26="00:00:00",K26="",K26=" ",K26="　"),"00:00:00",DATEVALUE(IF(LEFT(K26,1)&lt;"A",SUBSTITUTE(CONCATENATE("S",K26),":","/"),SUBSTITUTE(K26,":","/"))))</f>
        <v>00:00:00</v>
      </c>
      <c r="Q26" s="10"/>
      <c r="R26" s="128"/>
      <c r="S26" s="126"/>
      <c r="T26" s="126"/>
      <c r="U26" s="126"/>
      <c r="V26" s="126"/>
      <c r="W26" s="126"/>
      <c r="X26" s="126"/>
      <c r="Y26" s="126"/>
      <c r="Z26" s="127"/>
    </row>
    <row r="27" spans="1:26" ht="18" customHeight="1" thickBot="1" x14ac:dyDescent="0.25">
      <c r="A27" s="196"/>
      <c r="B27" s="39"/>
      <c r="C27" s="144"/>
      <c r="D27" s="146"/>
      <c r="E27" s="148"/>
      <c r="F27" s="150"/>
      <c r="G27" s="152"/>
      <c r="H27" s="144"/>
      <c r="I27" s="154"/>
      <c r="J27" s="190"/>
      <c r="K27" s="188"/>
      <c r="L27" s="139"/>
      <c r="M27" s="148"/>
      <c r="N27" s="165"/>
      <c r="O27" s="139"/>
      <c r="P27" s="140"/>
      <c r="Q27" s="10"/>
      <c r="R27" s="128"/>
      <c r="S27" s="126"/>
      <c r="T27" s="126"/>
      <c r="U27" s="126"/>
      <c r="V27" s="126"/>
      <c r="W27" s="126"/>
      <c r="X27" s="126"/>
      <c r="Y27" s="126"/>
      <c r="Z27" s="127"/>
    </row>
    <row r="28" spans="1:26" ht="12" customHeight="1" thickTop="1" x14ac:dyDescent="0.2">
      <c r="A28" s="194" t="str">
        <f>CONCATENATE(IF(AND(D28&lt;&gt;"",D28&lt;&gt;" ",D28&lt;&gt;"　"),ASC(LEFT(A24,2))+1,""),IF(AND(D28&lt;&gt;"",D28&lt;&gt;" ",D28&lt;&gt;"　"),"　／　 ",""),IF(AND(D28&lt;&gt;"",D28&lt;&gt;" ",D28&lt;&gt;"　"),S2,""))</f>
        <v/>
      </c>
      <c r="B28" s="61"/>
      <c r="C28" s="218"/>
      <c r="D28" s="219"/>
      <c r="E28" s="220"/>
      <c r="F28" s="221"/>
      <c r="G28" s="151"/>
      <c r="H28" s="143"/>
      <c r="I28" s="193"/>
      <c r="J28" s="222"/>
      <c r="K28" s="187" t="s">
        <v>20</v>
      </c>
      <c r="L28" s="141" t="str">
        <f ca="1">IF(P28="00:00:00","",IF(AND(MONTH(P28)=4,DAY(P28)=1),ROUND(YEARFRAC(P28,DATE(IF(MONTH(NOW())&lt;4,YEAR(NOW())-1,YEAR(NOW())),4,1),1),0),ROUNDDOWN(YEARFRAC(P28,DATE(IF(MONTH(NOW())&lt;4,YEAR(NOW())-1,YEAR(NOW())),4,1),1),0)))</f>
        <v/>
      </c>
      <c r="M28" s="220"/>
      <c r="N28" s="223"/>
      <c r="O28" s="141" t="str">
        <f>IF(P28="00:00:00","",IF(AND(MONTH(P28)=4,DAY(P28)=1),IF(L28=60,"還暦",IF(L28=70,"古希",IF(L28=77,"喜寿",IF(L28&gt;79,"長寿","")))),IF(L28=60,"還暦",IF(L28=70,"古希",IF(L28=77,"喜寿",IF(L28&gt;79,"長寿",""))))))</f>
        <v/>
      </c>
      <c r="P28" s="140" t="str">
        <f>IF(OR(K28="00:00:00",K28="",K28=" ",K28="　"),"00:00:00",DATEVALUE(IF(LEFT(K28,1)&lt;"A",SUBSTITUTE(CONCATENATE("S",K28),":","/"),SUBSTITUTE(K28,":","/"))))</f>
        <v>00:00:00</v>
      </c>
      <c r="Q28" s="10"/>
      <c r="R28" s="9"/>
      <c r="S28" s="76"/>
      <c r="T28" s="76"/>
      <c r="U28">
        <v>23</v>
      </c>
      <c r="V28" t="s">
        <v>104</v>
      </c>
      <c r="W28" s="76"/>
      <c r="X28" s="76"/>
      <c r="Y28" s="76"/>
      <c r="Z28" s="77"/>
    </row>
    <row r="29" spans="1:26" ht="18" customHeight="1" x14ac:dyDescent="0.2">
      <c r="A29" s="195"/>
      <c r="B29" s="38"/>
      <c r="C29" s="156"/>
      <c r="D29" s="158"/>
      <c r="E29" s="159"/>
      <c r="F29" s="160"/>
      <c r="G29" s="163"/>
      <c r="H29" s="156"/>
      <c r="I29" s="191"/>
      <c r="J29" s="162"/>
      <c r="K29" s="189"/>
      <c r="L29" s="142"/>
      <c r="M29" s="159"/>
      <c r="N29" s="168"/>
      <c r="O29" s="142"/>
      <c r="P29" s="140"/>
      <c r="Q29" s="10"/>
      <c r="R29" s="9"/>
      <c r="S29" s="76"/>
      <c r="T29" s="76"/>
      <c r="U29">
        <v>24</v>
      </c>
      <c r="V29" t="s">
        <v>105</v>
      </c>
      <c r="W29" s="76"/>
      <c r="X29" s="76"/>
      <c r="Y29" s="76"/>
      <c r="Z29" s="77"/>
    </row>
    <row r="30" spans="1:26" ht="12" customHeight="1" x14ac:dyDescent="0.2">
      <c r="A30" s="195"/>
      <c r="B30" s="35"/>
      <c r="C30" s="143"/>
      <c r="D30" s="145"/>
      <c r="E30" s="220"/>
      <c r="F30" s="221"/>
      <c r="G30" s="151"/>
      <c r="H30" s="143"/>
      <c r="I30" s="193"/>
      <c r="J30" s="161"/>
      <c r="K30" s="187" t="s">
        <v>20</v>
      </c>
      <c r="L30" s="138" t="str">
        <f ca="1">IF(P30="00:00:00","",IF(AND(MONTH(P30)=4,DAY(P30)=1),ROUND(YEARFRAC(P30,DATE(IF(MONTH(NOW())&lt;4,YEAR(NOW())-1,YEAR(NOW())),4,1),1),0),ROUNDDOWN(YEARFRAC(P30,DATE(IF(MONTH(NOW())&lt;4,YEAR(NOW())-1,YEAR(NOW())),4,1),1),0)))</f>
        <v/>
      </c>
      <c r="M30" s="147"/>
      <c r="N30" s="164"/>
      <c r="O30" s="138" t="str">
        <f>IF(P30="00:00:00","",IF(AND(MONTH(P30)=4,DAY(P30)=1),IF(L30=60,"還暦",IF(L30=70,"古希",IF(L30=77,"喜寿",IF(L30&gt;79,"長寿","")))),IF(L30=60,"還暦",IF(L30=70,"古希",IF(L30=77,"喜寿",IF(L30&gt;79,"長寿",""))))))</f>
        <v/>
      </c>
      <c r="P30" s="140" t="str">
        <f>IF(OR(K30="00:00:00",K30="",K30=" ",K30="　"),"00:00:00",DATEVALUE(IF(LEFT(K30,1)&lt;"A",SUBSTITUTE(CONCATENATE("S",K30),":","/"),SUBSTITUTE(K30,":","/"))))</f>
        <v>00:00:00</v>
      </c>
      <c r="Q30" s="10"/>
      <c r="R30" s="9"/>
      <c r="S30" s="76"/>
      <c r="T30" s="76"/>
      <c r="U30">
        <v>25</v>
      </c>
      <c r="V30" t="s">
        <v>106</v>
      </c>
      <c r="W30" s="76"/>
      <c r="X30" s="76"/>
      <c r="Y30" s="76"/>
      <c r="Z30" s="77"/>
    </row>
    <row r="31" spans="1:26" ht="18" customHeight="1" thickBot="1" x14ac:dyDescent="0.25">
      <c r="A31" s="196"/>
      <c r="B31" s="38"/>
      <c r="C31" s="144"/>
      <c r="D31" s="146"/>
      <c r="E31" s="148"/>
      <c r="F31" s="150"/>
      <c r="G31" s="152"/>
      <c r="H31" s="144"/>
      <c r="I31" s="154"/>
      <c r="J31" s="190"/>
      <c r="K31" s="188"/>
      <c r="L31" s="139"/>
      <c r="M31" s="148"/>
      <c r="N31" s="165"/>
      <c r="O31" s="139"/>
      <c r="P31" s="140"/>
      <c r="Q31" s="10"/>
      <c r="R31" s="69"/>
      <c r="S31" s="70"/>
      <c r="T31" s="70"/>
      <c r="U31">
        <v>26</v>
      </c>
      <c r="V31" t="s">
        <v>107</v>
      </c>
      <c r="W31" s="70"/>
      <c r="X31" s="70"/>
      <c r="Y31" s="70"/>
      <c r="Z31" s="71"/>
    </row>
    <row r="32" spans="1:26" ht="12" customHeight="1" thickTop="1" x14ac:dyDescent="0.2">
      <c r="A32" s="194" t="str">
        <f>CONCATENATE(IF(AND(D32&lt;&gt;"",D32&lt;&gt;" ",D32&lt;&gt;"　"),ASC(LEFT(A28,2))+1,""),IF(AND(D32&lt;&gt;"",D32&lt;&gt;" ",D32&lt;&gt;"　"),"　／　 ",""),IF(AND(D32&lt;&gt;"",D32&lt;&gt;" ",D32&lt;&gt;"　"),S2,""))</f>
        <v/>
      </c>
      <c r="B32" s="40"/>
      <c r="C32" s="155"/>
      <c r="D32" s="157"/>
      <c r="E32" s="200"/>
      <c r="F32" s="201"/>
      <c r="G32" s="151"/>
      <c r="H32" s="143"/>
      <c r="I32" s="192"/>
      <c r="J32" s="186"/>
      <c r="K32" s="187" t="s">
        <v>20</v>
      </c>
      <c r="L32" s="141" t="str">
        <f ca="1">IF(P32="00:00:00","",IF(AND(MONTH(P32)=4,DAY(P32)=1),ROUND(YEARFRAC(P32,DATE(IF(MONTH(NOW())&lt;4,YEAR(NOW())-1,YEAR(NOW())),4,1),1),0),ROUNDDOWN(YEARFRAC(P32,DATE(IF(MONTH(NOW())&lt;4,YEAR(NOW())-1,YEAR(NOW())),4,1),1),0)))</f>
        <v/>
      </c>
      <c r="M32" s="200"/>
      <c r="N32" s="217"/>
      <c r="O32" s="141" t="str">
        <f>IF(P32="00:00:00","",IF(AND(MONTH(P32)=4,DAY(P32)=1),IF(L32=60,"還暦",IF(L32=70,"古希",IF(L32=77,"喜寿",IF(L32&gt;79,"長寿","")))),IF(L32=60,"還暦",IF(L32=70,"古希",IF(L32=77,"喜寿",IF(L32&gt;79,"長寿",""))))))</f>
        <v/>
      </c>
      <c r="P32" s="140" t="str">
        <f>IF(OR(K32="00:00:00",K32="",K32=" ",K32="　"),"00:00:00",DATEVALUE(IF(LEFT(K32,1)&lt;"A",SUBSTITUTE(CONCATENATE("S",K32),":","/"),SUBSTITUTE(K32,":","/"))))</f>
        <v>00:00:00</v>
      </c>
      <c r="Q32" s="10"/>
      <c r="R32" s="69"/>
      <c r="S32" s="70"/>
      <c r="T32" s="70"/>
      <c r="U32">
        <v>27</v>
      </c>
      <c r="V32" t="s">
        <v>108</v>
      </c>
      <c r="W32" s="70"/>
      <c r="X32" s="70"/>
      <c r="Y32" s="70"/>
      <c r="Z32" s="71"/>
    </row>
    <row r="33" spans="1:26" ht="18" customHeight="1" x14ac:dyDescent="0.2">
      <c r="A33" s="195"/>
      <c r="B33" s="38"/>
      <c r="C33" s="156"/>
      <c r="D33" s="158"/>
      <c r="E33" s="159"/>
      <c r="F33" s="160"/>
      <c r="G33" s="163"/>
      <c r="H33" s="156"/>
      <c r="I33" s="193"/>
      <c r="J33" s="162"/>
      <c r="K33" s="189"/>
      <c r="L33" s="142"/>
      <c r="M33" s="159"/>
      <c r="N33" s="168"/>
      <c r="O33" s="142"/>
      <c r="P33" s="140"/>
      <c r="Q33" s="10"/>
      <c r="R33" s="69"/>
      <c r="S33" s="70"/>
      <c r="T33" s="70"/>
      <c r="U33">
        <v>28</v>
      </c>
      <c r="V33" t="s">
        <v>109</v>
      </c>
      <c r="W33" s="70"/>
      <c r="X33" s="70"/>
      <c r="Y33" s="70"/>
      <c r="Z33" s="71"/>
    </row>
    <row r="34" spans="1:26" ht="12" customHeight="1" x14ac:dyDescent="0.2">
      <c r="A34" s="195"/>
      <c r="B34" s="35"/>
      <c r="C34" s="143"/>
      <c r="D34" s="145"/>
      <c r="E34" s="147"/>
      <c r="F34" s="149"/>
      <c r="G34" s="151"/>
      <c r="H34" s="143"/>
      <c r="I34" s="153"/>
      <c r="J34" s="161"/>
      <c r="K34" s="187" t="s">
        <v>20</v>
      </c>
      <c r="L34" s="138" t="str">
        <f ca="1">IF(P34="00:00:00","",IF(AND(MONTH(P34)=4,DAY(P34)=1),ROUND(YEARFRAC(P34,DATE(IF(MONTH(NOW())&lt;4,YEAR(NOW())-1,YEAR(NOW())),4,1),1),0),ROUNDDOWN(YEARFRAC(P34,DATE(IF(MONTH(NOW())&lt;4,YEAR(NOW())-1,YEAR(NOW())),4,1),1),0)))</f>
        <v/>
      </c>
      <c r="M34" s="147"/>
      <c r="N34" s="164"/>
      <c r="O34" s="138" t="str">
        <f>IF(P34="00:00:00","",IF(AND(MONTH(P34)=4,DAY(P34)=1),IF(L34=60,"還暦",IF(L34=70,"古希",IF(L34=77,"喜寿",IF(L34&gt;79,"長寿","")))),IF(L34=60,"還暦",IF(L34=70,"古希",IF(L34=77,"喜寿",IF(L34&gt;79,"長寿",""))))))</f>
        <v/>
      </c>
      <c r="P34" s="140" t="str">
        <f>IF(OR(K34="00:00:00",K34="",K34=" ",K34="　"),"00:00:00",DATEVALUE(IF(LEFT(K34,1)&lt;"A",SUBSTITUTE(CONCATENATE("S",K34),":","/"),SUBSTITUTE(K34,":","/"))))</f>
        <v>00:00:00</v>
      </c>
      <c r="Q34" s="10"/>
      <c r="R34" s="66"/>
      <c r="S34" s="67"/>
      <c r="T34" s="67"/>
      <c r="U34">
        <v>29</v>
      </c>
      <c r="V34" t="s">
        <v>110</v>
      </c>
      <c r="W34" s="67"/>
      <c r="X34" s="67"/>
      <c r="Y34" s="67"/>
      <c r="Z34" s="68"/>
    </row>
    <row r="35" spans="1:26" ht="18" customHeight="1" thickBot="1" x14ac:dyDescent="0.25">
      <c r="A35" s="196"/>
      <c r="B35" s="39"/>
      <c r="C35" s="144"/>
      <c r="D35" s="146"/>
      <c r="E35" s="148"/>
      <c r="F35" s="150"/>
      <c r="G35" s="152"/>
      <c r="H35" s="144"/>
      <c r="I35" s="154"/>
      <c r="J35" s="190"/>
      <c r="K35" s="188"/>
      <c r="L35" s="139"/>
      <c r="M35" s="148"/>
      <c r="N35" s="165"/>
      <c r="O35" s="139"/>
      <c r="P35" s="140"/>
      <c r="Q35" s="10"/>
      <c r="R35" s="66"/>
      <c r="S35" s="67"/>
      <c r="T35" s="67"/>
      <c r="U35">
        <v>30</v>
      </c>
      <c r="V35" t="s">
        <v>111</v>
      </c>
      <c r="W35" s="67"/>
      <c r="X35" s="67"/>
      <c r="Y35" s="67"/>
      <c r="Z35" s="68"/>
    </row>
    <row r="36" spans="1:26" ht="12" customHeight="1" thickTop="1" x14ac:dyDescent="0.2">
      <c r="A36" s="194" t="str">
        <f>CONCATENATE(IF(AND(D36&lt;&gt;"",D36&lt;&gt;" ",D36&lt;&gt;"　"),ASC(LEFT(A32,2))+1,""),IF(AND(D36&lt;&gt;"",D36&lt;&gt;" ",D36&lt;&gt;"　"),"　／　 ",""),IF(AND(D36&lt;&gt;"",D36&lt;&gt;" ",D36&lt;&gt;"　"),S2,""))</f>
        <v/>
      </c>
      <c r="B36" s="61"/>
      <c r="C36" s="218"/>
      <c r="D36" s="219"/>
      <c r="E36" s="220"/>
      <c r="F36" s="221"/>
      <c r="G36" s="151"/>
      <c r="H36" s="143"/>
      <c r="I36" s="193"/>
      <c r="J36" s="222"/>
      <c r="K36" s="187" t="s">
        <v>20</v>
      </c>
      <c r="L36" s="141" t="str">
        <f ca="1">IF(P36="00:00:00","",IF(AND(MONTH(P36)=4,DAY(P36)=1),ROUND(YEARFRAC(P36,DATE(IF(MONTH(NOW())&lt;4,YEAR(NOW())-1,YEAR(NOW())),4,1),1),0),ROUNDDOWN(YEARFRAC(P36,DATE(IF(MONTH(NOW())&lt;4,YEAR(NOW())-1,YEAR(NOW())),4,1),1),0)))</f>
        <v/>
      </c>
      <c r="M36" s="220"/>
      <c r="N36" s="223"/>
      <c r="O36" s="141" t="str">
        <f>IF(P36="00:00:00","",IF(AND(MONTH(P36)=4,DAY(P36)=1),IF(L36=60,"還暦",IF(L36=70,"古希",IF(L36=77,"喜寿",IF(L36&gt;79,"長寿","")))),IF(L36=60,"還暦",IF(L36=70,"古希",IF(L36=77,"喜寿",IF(L36&gt;79,"長寿",""))))))</f>
        <v/>
      </c>
      <c r="P36" s="140" t="str">
        <f>IF(OR(K36="00:00:00",K36="",K36=" ",K36="　"),"00:00:00",DATEVALUE(IF(LEFT(K36,1)&lt;"A",SUBSTITUTE(CONCATENATE("S",K36),":","/"),SUBSTITUTE(K36,":","/"))))</f>
        <v>00:00:00</v>
      </c>
      <c r="Q36" s="10"/>
      <c r="R36" s="66"/>
      <c r="S36" s="67"/>
      <c r="T36" s="67"/>
      <c r="U36">
        <v>31</v>
      </c>
      <c r="V36" t="s">
        <v>112</v>
      </c>
      <c r="W36" s="67"/>
      <c r="X36" s="67"/>
      <c r="Y36" s="67"/>
      <c r="Z36" s="68"/>
    </row>
    <row r="37" spans="1:26" ht="18" customHeight="1" x14ac:dyDescent="0.2">
      <c r="A37" s="195"/>
      <c r="B37" s="38"/>
      <c r="C37" s="156"/>
      <c r="D37" s="158"/>
      <c r="E37" s="159"/>
      <c r="F37" s="160"/>
      <c r="G37" s="163"/>
      <c r="H37" s="156"/>
      <c r="I37" s="191"/>
      <c r="J37" s="162"/>
      <c r="K37" s="189"/>
      <c r="L37" s="142"/>
      <c r="M37" s="159"/>
      <c r="N37" s="168"/>
      <c r="O37" s="142"/>
      <c r="P37" s="140"/>
      <c r="Q37" s="10"/>
      <c r="R37" s="66"/>
      <c r="S37" s="67"/>
      <c r="T37" s="67"/>
      <c r="U37">
        <v>32</v>
      </c>
      <c r="V37" t="s">
        <v>113</v>
      </c>
      <c r="W37" s="67"/>
      <c r="X37" s="67"/>
      <c r="Y37" s="67"/>
      <c r="Z37" s="68"/>
    </row>
    <row r="38" spans="1:26" ht="12" customHeight="1" x14ac:dyDescent="0.2">
      <c r="A38" s="195"/>
      <c r="B38" s="35"/>
      <c r="C38" s="143"/>
      <c r="D38" s="145"/>
      <c r="E38" s="220"/>
      <c r="F38" s="221"/>
      <c r="G38" s="151"/>
      <c r="H38" s="143"/>
      <c r="I38" s="193"/>
      <c r="J38" s="161"/>
      <c r="K38" s="187" t="s">
        <v>20</v>
      </c>
      <c r="L38" s="138" t="str">
        <f ca="1">IF(P38="00:00:00","",IF(AND(MONTH(P38)=4,DAY(P38)=1),ROUND(YEARFRAC(P38,DATE(IF(MONTH(NOW())&lt;4,YEAR(NOW())-1,YEAR(NOW())),4,1),1),0),ROUNDDOWN(YEARFRAC(P38,DATE(IF(MONTH(NOW())&lt;4,YEAR(NOW())-1,YEAR(NOW())),4,1),1),0)))</f>
        <v/>
      </c>
      <c r="M38" s="147"/>
      <c r="N38" s="164"/>
      <c r="O38" s="138" t="str">
        <f>IF(P38="00:00:00","",IF(AND(MONTH(P38)=4,DAY(P38)=1),IF(L38=60,"還暦",IF(L38=70,"古希",IF(L38=77,"喜寿",IF(L38&gt;79,"長寿","")))),IF(L38=60,"還暦",IF(L38=70,"古希",IF(L38=77,"喜寿",IF(L38&gt;79,"長寿",""))))))</f>
        <v/>
      </c>
      <c r="P38" s="140" t="str">
        <f>IF(OR(K38="00:00:00",K38="",K38=" ",K38="　"),"00:00:00",DATEVALUE(IF(LEFT(K38,1)&lt;"A",SUBSTITUTE(CONCATENATE("S",K38),":","/"),SUBSTITUTE(K38,":","/"))))</f>
        <v>00:00:00</v>
      </c>
      <c r="Q38" s="10"/>
      <c r="R38" s="66"/>
      <c r="S38" s="67"/>
      <c r="T38" s="67"/>
      <c r="U38">
        <v>33</v>
      </c>
      <c r="V38" t="s">
        <v>114</v>
      </c>
      <c r="W38" s="67"/>
      <c r="X38" s="67"/>
      <c r="Y38" s="67"/>
      <c r="Z38" s="68"/>
    </row>
    <row r="39" spans="1:26" ht="18" customHeight="1" thickBot="1" x14ac:dyDescent="0.25">
      <c r="A39" s="196"/>
      <c r="B39" s="38"/>
      <c r="C39" s="144"/>
      <c r="D39" s="146"/>
      <c r="E39" s="148"/>
      <c r="F39" s="150"/>
      <c r="G39" s="152"/>
      <c r="H39" s="144"/>
      <c r="I39" s="154"/>
      <c r="J39" s="190"/>
      <c r="K39" s="188"/>
      <c r="L39" s="139"/>
      <c r="M39" s="148"/>
      <c r="N39" s="165"/>
      <c r="O39" s="139"/>
      <c r="P39" s="140"/>
      <c r="Q39" s="10"/>
      <c r="R39" s="66"/>
      <c r="S39" s="67"/>
      <c r="T39" s="67"/>
      <c r="U39">
        <v>34</v>
      </c>
      <c r="V39" t="s">
        <v>115</v>
      </c>
      <c r="W39" s="67"/>
      <c r="X39" s="67"/>
      <c r="Y39" s="67"/>
      <c r="Z39" s="68"/>
    </row>
    <row r="40" spans="1:26" ht="12" customHeight="1" thickTop="1" x14ac:dyDescent="0.2">
      <c r="A40" s="194" t="str">
        <f>CONCATENATE(IF(AND(D40&lt;&gt;"",D40&lt;&gt;" ",D40&lt;&gt;"　"),ASC(LEFT(A36,2))+1,""),IF(AND(D40&lt;&gt;"",D40&lt;&gt;" ",D40&lt;&gt;"　"),"　／　 ",""),IF(AND(D40&lt;&gt;"",D40&lt;&gt;" ",D40&lt;&gt;"　"),S2,""))</f>
        <v/>
      </c>
      <c r="B40" s="40"/>
      <c r="C40" s="155"/>
      <c r="D40" s="157"/>
      <c r="E40" s="200"/>
      <c r="F40" s="201"/>
      <c r="G40" s="151"/>
      <c r="H40" s="143"/>
      <c r="I40" s="153"/>
      <c r="J40" s="161"/>
      <c r="K40" s="187" t="s">
        <v>20</v>
      </c>
      <c r="L40" s="141" t="str">
        <f ca="1">IF(P40="00:00:00","",IF(AND(MONTH(P40)=4,DAY(P40)=1),ROUND(YEARFRAC(P40,DATE(IF(MONTH(NOW())&lt;4,YEAR(NOW())-1,YEAR(NOW())),4,1),1),0),ROUNDDOWN(YEARFRAC(P40,DATE(IF(MONTH(NOW())&lt;4,YEAR(NOW())-1,YEAR(NOW())),4,1),1),0)))</f>
        <v/>
      </c>
      <c r="M40" s="147"/>
      <c r="N40" s="164"/>
      <c r="O40" s="141" t="str">
        <f>IF(P40="00:00:00","",IF(AND(MONTH(P40)=4,DAY(P40)=1),IF(L40=60,"還暦",IF(L40=70,"古希",IF(L40=77,"喜寿",IF(L40&gt;79,"長寿","")))),IF(L40=60,"還暦",IF(L40=70,"古希",IF(L40=77,"喜寿",IF(L40&gt;79,"長寿",""))))))</f>
        <v/>
      </c>
      <c r="P40" s="140" t="str">
        <f>IF(OR(K40="00:00:00",K40="",K40=" ",K40="　"),"00:00:00",DATEVALUE(IF(LEFT(K40,1)&lt;"A",SUBSTITUTE(CONCATENATE("S",K40),":","/"),SUBSTITUTE(K40,":","/"))))</f>
        <v>00:00:00</v>
      </c>
      <c r="Q40" s="10"/>
      <c r="R40" s="66"/>
      <c r="S40" s="67"/>
      <c r="T40" s="67"/>
      <c r="U40">
        <v>35</v>
      </c>
      <c r="V40" t="s">
        <v>116</v>
      </c>
      <c r="W40" s="67"/>
      <c r="X40" s="67"/>
      <c r="Y40" s="67"/>
      <c r="Z40" s="68"/>
    </row>
    <row r="41" spans="1:26" ht="18" customHeight="1" x14ac:dyDescent="0.2">
      <c r="A41" s="195"/>
      <c r="B41" s="38"/>
      <c r="C41" s="156"/>
      <c r="D41" s="158"/>
      <c r="E41" s="159"/>
      <c r="F41" s="160"/>
      <c r="G41" s="163"/>
      <c r="H41" s="156"/>
      <c r="I41" s="193"/>
      <c r="J41" s="162"/>
      <c r="K41" s="189"/>
      <c r="L41" s="142"/>
      <c r="M41" s="159"/>
      <c r="N41" s="168"/>
      <c r="O41" s="142"/>
      <c r="P41" s="140"/>
      <c r="Q41" s="10"/>
      <c r="R41" s="66"/>
      <c r="S41" s="67"/>
      <c r="T41" s="67"/>
      <c r="U41">
        <v>36</v>
      </c>
      <c r="V41" t="s">
        <v>117</v>
      </c>
      <c r="W41" s="67"/>
      <c r="X41" s="67"/>
      <c r="Y41" s="67"/>
      <c r="Z41" s="68"/>
    </row>
    <row r="42" spans="1:26" ht="12" customHeight="1" x14ac:dyDescent="0.2">
      <c r="A42" s="195"/>
      <c r="B42" s="35"/>
      <c r="C42" s="143"/>
      <c r="D42" s="145"/>
      <c r="E42" s="220"/>
      <c r="F42" s="221"/>
      <c r="G42" s="151"/>
      <c r="H42" s="143"/>
      <c r="I42" s="153"/>
      <c r="J42" s="161"/>
      <c r="K42" s="187" t="s">
        <v>20</v>
      </c>
      <c r="L42" s="138" t="str">
        <f ca="1">IF(P42="00:00:00","",IF(AND(MONTH(P42)=4,DAY(P42)=1),ROUND(YEARFRAC(P42,DATE(IF(MONTH(NOW())&lt;4,YEAR(NOW())-1,YEAR(NOW())),4,1),1),0),ROUNDDOWN(YEARFRAC(P42,DATE(IF(MONTH(NOW())&lt;4,YEAR(NOW())-1,YEAR(NOW())),4,1),1),0)))</f>
        <v/>
      </c>
      <c r="M42" s="147"/>
      <c r="N42" s="164"/>
      <c r="O42" s="138" t="str">
        <f>IF(P42="00:00:00","",IF(AND(MONTH(P42)=4,DAY(P42)=1),IF(L42=60,"還暦",IF(L42=70,"古希",IF(L42=77,"喜寿",IF(L42&gt;79,"長寿","")))),IF(L42=60,"還暦",IF(L42=70,"古希",IF(L42=77,"喜寿",IF(L42&gt;79,"長寿",""))))))</f>
        <v/>
      </c>
      <c r="P42" s="140" t="str">
        <f>IF(OR(K42="00:00:00",K42="",K42=" ",K42="　"),"00:00:00",DATEVALUE(IF(LEFT(K42,1)&lt;"A",SUBSTITUTE(CONCATENATE("S",K42),":","/"),SUBSTITUTE(K42,":","/"))))</f>
        <v>00:00:00</v>
      </c>
      <c r="Q42" s="10"/>
      <c r="R42" s="66"/>
      <c r="S42" s="67"/>
      <c r="T42" s="67"/>
      <c r="U42">
        <v>37</v>
      </c>
      <c r="V42" t="s">
        <v>118</v>
      </c>
      <c r="W42" s="67"/>
      <c r="X42" s="67"/>
      <c r="Y42" s="67"/>
      <c r="Z42" s="68"/>
    </row>
    <row r="43" spans="1:26" ht="18" customHeight="1" thickBot="1" x14ac:dyDescent="0.25">
      <c r="A43" s="196"/>
      <c r="B43" s="38"/>
      <c r="C43" s="144"/>
      <c r="D43" s="146"/>
      <c r="E43" s="148"/>
      <c r="F43" s="150"/>
      <c r="G43" s="152"/>
      <c r="H43" s="144"/>
      <c r="I43" s="154"/>
      <c r="J43" s="190"/>
      <c r="K43" s="188"/>
      <c r="L43" s="139"/>
      <c r="M43" s="148"/>
      <c r="N43" s="165"/>
      <c r="O43" s="139"/>
      <c r="P43" s="140"/>
      <c r="Q43" s="10"/>
      <c r="R43" s="66"/>
      <c r="S43" s="67"/>
      <c r="T43" s="67"/>
      <c r="U43">
        <v>38</v>
      </c>
      <c r="V43" t="s">
        <v>119</v>
      </c>
      <c r="W43" s="67"/>
      <c r="X43" s="67"/>
      <c r="Y43" s="67"/>
      <c r="Z43" s="68"/>
    </row>
    <row r="44" spans="1:26" ht="12" customHeight="1" thickTop="1" x14ac:dyDescent="0.2">
      <c r="A44" s="194" t="str">
        <f>CONCATENATE(IF(AND(D44&lt;&gt;"",D44&lt;&gt;" ",D44&lt;&gt;"　"),ASC(LEFT(A40,2))+1,""),IF(AND(D44&lt;&gt;"",D44&lt;&gt;" ",D44&lt;&gt;"　"),"　／　 ",""),IF(AND(D44&lt;&gt;"",D44&lt;&gt;" ",D44&lt;&gt;"　"),S2,""))</f>
        <v/>
      </c>
      <c r="B44" s="40"/>
      <c r="C44" s="155"/>
      <c r="D44" s="157"/>
      <c r="E44" s="200"/>
      <c r="F44" s="201"/>
      <c r="G44" s="151"/>
      <c r="H44" s="143"/>
      <c r="I44" s="153"/>
      <c r="J44" s="161"/>
      <c r="K44" s="187" t="s">
        <v>20</v>
      </c>
      <c r="L44" s="141" t="str">
        <f ca="1">IF(P44="00:00:00","",IF(AND(MONTH(P44)=4,DAY(P44)=1),ROUND(YEARFRAC(P44,DATE(IF(MONTH(NOW())&lt;4,YEAR(NOW())-1,YEAR(NOW())),4,1),1),0),ROUNDDOWN(YEARFRAC(P44,DATE(IF(MONTH(NOW())&lt;4,YEAR(NOW())-1,YEAR(NOW())),4,1),1),0)))</f>
        <v/>
      </c>
      <c r="M44" s="147"/>
      <c r="N44" s="164"/>
      <c r="O44" s="141" t="str">
        <f>IF(P44="00:00:00","",IF(AND(MONTH(P44)=4,DAY(P44)=1),IF(L44=60,"還暦",IF(L44=70,"古希",IF(L44=77,"喜寿",IF(L44&gt;79,"長寿","")))),IF(L44=60,"還暦",IF(L44=70,"古希",IF(L44=77,"喜寿",IF(L44&gt;79,"長寿",""))))))</f>
        <v/>
      </c>
      <c r="P44" s="140" t="str">
        <f>IF(OR(K44="00:00:00",K44="",K44=" ",K44="　"),"00:00:00",DATEVALUE(IF(LEFT(K44,1)&lt;"A",SUBSTITUTE(CONCATENATE("S",K44),":","/"),SUBSTITUTE(K44,":","/"))))</f>
        <v>00:00:00</v>
      </c>
      <c r="Q44" s="10"/>
      <c r="R44" s="69"/>
      <c r="S44" s="70"/>
      <c r="T44" s="70"/>
      <c r="U44">
        <v>39</v>
      </c>
      <c r="V44" t="s">
        <v>120</v>
      </c>
      <c r="W44" s="70"/>
      <c r="X44" s="70"/>
      <c r="Y44" s="70"/>
      <c r="Z44" s="71"/>
    </row>
    <row r="45" spans="1:26" ht="18" customHeight="1" x14ac:dyDescent="0.2">
      <c r="A45" s="195"/>
      <c r="B45" s="38"/>
      <c r="C45" s="156"/>
      <c r="D45" s="158"/>
      <c r="E45" s="159"/>
      <c r="F45" s="160"/>
      <c r="G45" s="163"/>
      <c r="H45" s="156"/>
      <c r="I45" s="191"/>
      <c r="J45" s="162"/>
      <c r="K45" s="189"/>
      <c r="L45" s="142"/>
      <c r="M45" s="159"/>
      <c r="N45" s="168"/>
      <c r="O45" s="142"/>
      <c r="P45" s="140"/>
      <c r="Q45" s="10"/>
      <c r="R45" s="129" t="s">
        <v>69</v>
      </c>
      <c r="S45" s="130"/>
      <c r="T45" s="130"/>
      <c r="U45" s="130"/>
      <c r="V45" s="130"/>
      <c r="W45" s="130"/>
      <c r="X45" s="130"/>
      <c r="Y45" s="130"/>
      <c r="Z45" s="131"/>
    </row>
    <row r="46" spans="1:26" ht="12" customHeight="1" x14ac:dyDescent="0.2">
      <c r="A46" s="195"/>
      <c r="B46" s="35"/>
      <c r="C46" s="143"/>
      <c r="D46" s="145"/>
      <c r="E46" s="220"/>
      <c r="F46" s="221"/>
      <c r="G46" s="151"/>
      <c r="H46" s="143"/>
      <c r="I46" s="193"/>
      <c r="J46" s="161"/>
      <c r="K46" s="187" t="s">
        <v>20</v>
      </c>
      <c r="L46" s="138" t="str">
        <f ca="1">IF(P46="00:00:00","",IF(AND(MONTH(P46)=4,DAY(P46)=1),ROUND(YEARFRAC(P46,DATE(IF(MONTH(NOW())&lt;4,YEAR(NOW())-1,YEAR(NOW())),4,1),1),0),ROUNDDOWN(YEARFRAC(P46,DATE(IF(MONTH(NOW())&lt;4,YEAR(NOW())-1,YEAR(NOW())),4,1),1),0)))</f>
        <v/>
      </c>
      <c r="M46" s="147"/>
      <c r="N46" s="164"/>
      <c r="O46" s="138" t="str">
        <f>IF(P46="00:00:00","",IF(AND(MONTH(P46)=4,DAY(P46)=1),IF(L46=60,"還暦",IF(L46=70,"古希",IF(L46=77,"喜寿",IF(L46&gt;79,"長寿","")))),IF(L46=60,"還暦",IF(L46=70,"古希",IF(L46=77,"喜寿",IF(L46&gt;79,"長寿",""))))))</f>
        <v/>
      </c>
      <c r="P46" s="140" t="str">
        <f>IF(OR(K46="00:00:00",K46="",K46=" ",K46="　"),"00:00:00",DATEVALUE(IF(LEFT(K46,1)&lt;"A",SUBSTITUTE(CONCATENATE("S",K46),":","/"),SUBSTITUTE(K46,":","/"))))</f>
        <v>00:00:00</v>
      </c>
      <c r="Q46" s="10"/>
      <c r="R46" s="132"/>
      <c r="S46" s="130"/>
      <c r="T46" s="130"/>
      <c r="U46" s="130"/>
      <c r="V46" s="130"/>
      <c r="W46" s="130"/>
      <c r="X46" s="130"/>
      <c r="Y46" s="130"/>
      <c r="Z46" s="131"/>
    </row>
    <row r="47" spans="1:26" ht="18" customHeight="1" thickBot="1" x14ac:dyDescent="0.25">
      <c r="A47" s="196"/>
      <c r="B47" s="38"/>
      <c r="C47" s="144"/>
      <c r="D47" s="146"/>
      <c r="E47" s="148"/>
      <c r="F47" s="150"/>
      <c r="G47" s="152"/>
      <c r="H47" s="144"/>
      <c r="I47" s="154"/>
      <c r="J47" s="190"/>
      <c r="K47" s="188"/>
      <c r="L47" s="139"/>
      <c r="M47" s="148"/>
      <c r="N47" s="165"/>
      <c r="O47" s="139"/>
      <c r="P47" s="140"/>
      <c r="Q47" s="10"/>
      <c r="R47" s="132"/>
      <c r="S47" s="130"/>
      <c r="T47" s="130"/>
      <c r="U47" s="130"/>
      <c r="V47" s="130"/>
      <c r="W47" s="130"/>
      <c r="X47" s="130"/>
      <c r="Y47" s="130"/>
      <c r="Z47" s="131"/>
    </row>
    <row r="48" spans="1:26" ht="12" customHeight="1" thickTop="1" x14ac:dyDescent="0.2">
      <c r="A48" s="194" t="str">
        <f>CONCATENATE(IF(AND(D48&lt;&gt;"",D48&lt;&gt;" ",D48&lt;&gt;"　"),ASC(LEFT(A44,2))+1,""),IF(AND(D48&lt;&gt;"",D48&lt;&gt;" ",D48&lt;&gt;"　"),"　／　 ",""),IF(AND(D48&lt;&gt;"",D48&lt;&gt;" ",D48&lt;&gt;"　"),S2,""))</f>
        <v/>
      </c>
      <c r="B48" s="40"/>
      <c r="C48" s="155"/>
      <c r="D48" s="157"/>
      <c r="E48" s="200"/>
      <c r="F48" s="201"/>
      <c r="G48" s="151"/>
      <c r="H48" s="143"/>
      <c r="I48" s="153"/>
      <c r="J48" s="161"/>
      <c r="K48" s="187" t="s">
        <v>20</v>
      </c>
      <c r="L48" s="141" t="str">
        <f ca="1">IF(P48="00:00:00","",IF(AND(MONTH(P48)=4,DAY(P48)=1),ROUND(YEARFRAC(P48,DATE(IF(MONTH(NOW())&lt;4,YEAR(NOW())-1,YEAR(NOW())),4,1),1),0),ROUNDDOWN(YEARFRAC(P48,DATE(IF(MONTH(NOW())&lt;4,YEAR(NOW())-1,YEAR(NOW())),4,1),1),0)))</f>
        <v/>
      </c>
      <c r="M48" s="147"/>
      <c r="N48" s="164"/>
      <c r="O48" s="141" t="str">
        <f>IF(P48="00:00:00","",IF(AND(MONTH(P48)=4,DAY(P48)=1),IF(L48=60,"還暦",IF(L48=70,"古希",IF(L48=77,"喜寿",IF(L48&gt;79,"長寿","")))),IF(L48=60,"還暦",IF(L48=70,"古希",IF(L48=77,"喜寿",IF(L48&gt;79,"長寿",""))))))</f>
        <v/>
      </c>
      <c r="P48" s="140" t="str">
        <f>IF(OR(K48="00:00:00",K48="",K48=" ",K48="　"),"00:00:00",DATEVALUE(IF(LEFT(K48,1)&lt;"A",SUBSTITUTE(CONCATENATE("S",K48),":","/"),SUBSTITUTE(K48,":","/"))))</f>
        <v>00:00:00</v>
      </c>
      <c r="Q48" s="10"/>
      <c r="R48" s="132"/>
      <c r="S48" s="130"/>
      <c r="T48" s="130"/>
      <c r="U48" s="130"/>
      <c r="V48" s="130"/>
      <c r="W48" s="130"/>
      <c r="X48" s="130"/>
      <c r="Y48" s="130"/>
      <c r="Z48" s="131"/>
    </row>
    <row r="49" spans="1:26" ht="18" customHeight="1" x14ac:dyDescent="0.2">
      <c r="A49" s="195"/>
      <c r="B49" s="38"/>
      <c r="C49" s="156"/>
      <c r="D49" s="158"/>
      <c r="E49" s="159"/>
      <c r="F49" s="160"/>
      <c r="G49" s="163"/>
      <c r="H49" s="156"/>
      <c r="I49" s="193"/>
      <c r="J49" s="162"/>
      <c r="K49" s="189"/>
      <c r="L49" s="142"/>
      <c r="M49" s="159"/>
      <c r="N49" s="168"/>
      <c r="O49" s="142"/>
      <c r="P49" s="140"/>
      <c r="Q49" s="10"/>
      <c r="R49" s="132"/>
      <c r="S49" s="130"/>
      <c r="T49" s="130"/>
      <c r="U49" s="130"/>
      <c r="V49" s="130"/>
      <c r="W49" s="130"/>
      <c r="X49" s="130"/>
      <c r="Y49" s="130"/>
      <c r="Z49" s="131"/>
    </row>
    <row r="50" spans="1:26" ht="12" customHeight="1" x14ac:dyDescent="0.2">
      <c r="A50" s="195"/>
      <c r="B50" s="35"/>
      <c r="C50" s="143"/>
      <c r="D50" s="145"/>
      <c r="E50" s="220"/>
      <c r="F50" s="221"/>
      <c r="G50" s="151"/>
      <c r="H50" s="143"/>
      <c r="I50" s="153"/>
      <c r="J50" s="161"/>
      <c r="K50" s="187" t="s">
        <v>71</v>
      </c>
      <c r="L50" s="138" t="str">
        <f ca="1">IF(P50="00:00:00","",IF(AND(MONTH(P50)=4,DAY(P50)=1),ROUND(YEARFRAC(P50,DATE(IF(MONTH(NOW())&lt;4,YEAR(NOW())-1,YEAR(NOW())),4,1),1),0),ROUNDDOWN(YEARFRAC(P50,DATE(IF(MONTH(NOW())&lt;4,YEAR(NOW())-1,YEAR(NOW())),4,1),1),0)))</f>
        <v/>
      </c>
      <c r="M50" s="147"/>
      <c r="N50" s="164"/>
      <c r="O50" s="138" t="str">
        <f>IF(P50="00:00:00","",IF(AND(MONTH(P50)=4,DAY(P50)=1),IF(L50=60,"還暦",IF(L50=70,"古希",IF(L50=77,"喜寿",IF(L50&gt;79,"長寿","")))),IF(L50=60,"還暦",IF(L50=70,"古希",IF(L50=77,"喜寿",IF(L50&gt;79,"長寿",""))))))</f>
        <v/>
      </c>
      <c r="P50" s="140" t="str">
        <f>IF(OR(K50="00:00:00",K50="",K50=" ",K50="　"),"00:00:00",DATEVALUE(IF(LEFT(K50,1)&lt;"A",SUBSTITUTE(CONCATENATE("S",K50),":","/"),SUBSTITUTE(K50,":","/"))))</f>
        <v>00:00:00</v>
      </c>
      <c r="Q50" s="10"/>
      <c r="R50" s="132"/>
      <c r="S50" s="130"/>
      <c r="T50" s="130"/>
      <c r="U50" s="130"/>
      <c r="V50" s="130"/>
      <c r="W50" s="130"/>
      <c r="X50" s="130"/>
      <c r="Y50" s="130"/>
      <c r="Z50" s="131"/>
    </row>
    <row r="51" spans="1:26" ht="18" customHeight="1" thickBot="1" x14ac:dyDescent="0.25">
      <c r="A51" s="196"/>
      <c r="B51" s="38"/>
      <c r="C51" s="144"/>
      <c r="D51" s="146"/>
      <c r="E51" s="148"/>
      <c r="F51" s="150"/>
      <c r="G51" s="152"/>
      <c r="H51" s="144"/>
      <c r="I51" s="154"/>
      <c r="J51" s="190"/>
      <c r="K51" s="188"/>
      <c r="L51" s="139"/>
      <c r="M51" s="148"/>
      <c r="N51" s="165"/>
      <c r="O51" s="139"/>
      <c r="P51" s="140"/>
      <c r="Q51" s="10"/>
      <c r="R51" s="9"/>
      <c r="S51" s="76"/>
      <c r="T51" s="76"/>
      <c r="U51">
        <v>46</v>
      </c>
      <c r="V51" t="s">
        <v>127</v>
      </c>
      <c r="W51" s="76"/>
      <c r="X51" s="76"/>
      <c r="Y51" s="76"/>
      <c r="Z51" s="77"/>
    </row>
    <row r="52" spans="1:26" ht="12" customHeight="1" thickTop="1" x14ac:dyDescent="0.2">
      <c r="A52" s="194" t="str">
        <f>CONCATENATE(IF(AND(D52&lt;&gt;"",D52&lt;&gt;" ",D52&lt;&gt;"　"),ASC(LEFT(A48,2))+1,""),IF(AND(D52&lt;&gt;"",D52&lt;&gt;" ",D52&lt;&gt;"　"),"　／　 ",""),IF(AND(D52&lt;&gt;"",D52&lt;&gt;" ",D52&lt;&gt;"　"),S2,""))</f>
        <v/>
      </c>
      <c r="B52" s="40"/>
      <c r="C52" s="155"/>
      <c r="D52" s="157"/>
      <c r="E52" s="200"/>
      <c r="F52" s="201"/>
      <c r="G52" s="151"/>
      <c r="H52" s="143"/>
      <c r="I52" s="153"/>
      <c r="J52" s="161"/>
      <c r="K52" s="187" t="s">
        <v>27</v>
      </c>
      <c r="L52" s="141" t="str">
        <f ca="1">IF(P52="00:00:00","",IF(AND(MONTH(P52)=4,DAY(P52)=1),ROUND(YEARFRAC(P52,DATE(IF(MONTH(NOW())&lt;4,YEAR(NOW())-1,YEAR(NOW())),4,1),1),0),ROUNDDOWN(YEARFRAC(P52,DATE(IF(MONTH(NOW())&lt;4,YEAR(NOW())-1,YEAR(NOW())),4,1),1),0)))</f>
        <v/>
      </c>
      <c r="M52" s="147"/>
      <c r="N52" s="164"/>
      <c r="O52" s="141" t="str">
        <f>IF(P52="00:00:00","",IF(AND(MONTH(P52)=4,DAY(P52)=1),IF(L52=60,"還暦",IF(L52=70,"古希",IF(L52=77,"喜寿",IF(L52&gt;79,"長寿","")))),IF(L52=60,"還暦",IF(L52=70,"古希",IF(L52=77,"喜寿",IF(L52&gt;79,"長寿",""))))))</f>
        <v/>
      </c>
      <c r="P52" s="140" t="str">
        <f>IF(OR(K52="00:00:00",K52="",K52=" ",K52="　"),"00:00:00",DATEVALUE(IF(LEFT(K52,1)&lt;"A",SUBSTITUTE(CONCATENATE("S",K52),":","/"),SUBSTITUTE(K52,":","/"))))</f>
        <v>00:00:00</v>
      </c>
      <c r="Q52" s="10"/>
      <c r="R52" s="9"/>
      <c r="S52" s="76"/>
      <c r="T52" s="76"/>
      <c r="U52">
        <v>47</v>
      </c>
      <c r="V52" t="s">
        <v>128</v>
      </c>
      <c r="W52" s="76"/>
      <c r="X52" s="76"/>
      <c r="Y52" s="76"/>
      <c r="Z52" s="77"/>
    </row>
    <row r="53" spans="1:26" ht="18" customHeight="1" x14ac:dyDescent="0.2">
      <c r="A53" s="195"/>
      <c r="B53" s="38"/>
      <c r="C53" s="156"/>
      <c r="D53" s="158"/>
      <c r="E53" s="159"/>
      <c r="F53" s="160"/>
      <c r="G53" s="163"/>
      <c r="H53" s="156"/>
      <c r="I53" s="191"/>
      <c r="J53" s="162"/>
      <c r="K53" s="189"/>
      <c r="L53" s="142"/>
      <c r="M53" s="159"/>
      <c r="N53" s="168"/>
      <c r="O53" s="142"/>
      <c r="P53" s="140"/>
      <c r="Q53" s="10"/>
      <c r="R53" s="9"/>
      <c r="S53" s="76"/>
      <c r="T53" s="76"/>
      <c r="W53" s="76"/>
      <c r="X53" s="76"/>
      <c r="Y53" s="76"/>
      <c r="Z53" s="77"/>
    </row>
    <row r="54" spans="1:26" ht="12" customHeight="1" x14ac:dyDescent="0.2">
      <c r="A54" s="195"/>
      <c r="B54" s="35"/>
      <c r="C54" s="143"/>
      <c r="D54" s="145"/>
      <c r="E54" s="147"/>
      <c r="F54" s="149"/>
      <c r="G54" s="151"/>
      <c r="H54" s="143"/>
      <c r="I54" s="153"/>
      <c r="J54" s="161"/>
      <c r="K54" s="187" t="s">
        <v>20</v>
      </c>
      <c r="L54" s="138" t="str">
        <f ca="1">IF(P54="00:00:00","",IF(AND(MONTH(P54)=4,DAY(P54)=1),ROUND(YEARFRAC(P54,DATE(IF(MONTH(NOW())&lt;4,YEAR(NOW())-1,YEAR(NOW())),4,1),1),0),ROUNDDOWN(YEARFRAC(P54,DATE(IF(MONTH(NOW())&lt;4,YEAR(NOW())-1,YEAR(NOW())),4,1),1),0)))</f>
        <v/>
      </c>
      <c r="M54" s="147"/>
      <c r="N54" s="164"/>
      <c r="O54" s="138" t="str">
        <f>IF(P54="00:00:00","",IF(AND(MONTH(P54)=4,DAY(P54)=1),IF(L54=60,"還暦",IF(L54=70,"古希",IF(L54=77,"喜寿",IF(L54&gt;79,"長寿","")))),IF(L54=60,"還暦",IF(L54=70,"古希",IF(L54=77,"喜寿",IF(L54&gt;79,"長寿",""))))))</f>
        <v/>
      </c>
      <c r="P54" s="140" t="str">
        <f>IF(OR(K54="00:00:00",K54="",K54=" ",K54="　"),"00:00:00",DATEVALUE(IF(LEFT(K54,1)&lt;"A",SUBSTITUTE(CONCATENATE("S",K54),":","/"),SUBSTITUTE(K54,":","/"))))</f>
        <v>00:00:00</v>
      </c>
      <c r="Q54" s="10"/>
      <c r="R54" s="69"/>
      <c r="S54" s="70"/>
      <c r="T54" s="70"/>
      <c r="W54" s="70"/>
      <c r="X54" s="70"/>
      <c r="Y54" s="70"/>
      <c r="Z54" s="71"/>
    </row>
    <row r="55" spans="1:26" ht="18" customHeight="1" x14ac:dyDescent="0.2">
      <c r="A55" s="247"/>
      <c r="B55" s="38"/>
      <c r="C55" s="156"/>
      <c r="D55" s="158"/>
      <c r="E55" s="159"/>
      <c r="F55" s="160"/>
      <c r="G55" s="163"/>
      <c r="H55" s="156"/>
      <c r="I55" s="191"/>
      <c r="J55" s="162"/>
      <c r="K55" s="189"/>
      <c r="L55" s="142"/>
      <c r="M55" s="159"/>
      <c r="N55" s="168"/>
      <c r="O55" s="142"/>
      <c r="P55" s="140"/>
      <c r="Q55" s="10"/>
      <c r="R55" s="69"/>
      <c r="S55" s="70"/>
      <c r="T55" s="70"/>
      <c r="W55" s="70"/>
      <c r="X55" s="70"/>
      <c r="Y55" s="70"/>
      <c r="Z55" s="71"/>
    </row>
    <row r="56" spans="1:26" ht="18" customHeight="1" x14ac:dyDescent="0.2">
      <c r="A56" s="231" t="s">
        <v>67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30"/>
      <c r="Q56" s="10"/>
      <c r="R56" s="69"/>
      <c r="S56" s="70"/>
      <c r="T56" s="70"/>
      <c r="W56" s="70"/>
      <c r="X56" s="70"/>
      <c r="Y56" s="70"/>
      <c r="Z56" s="71"/>
    </row>
    <row r="57" spans="1:26" ht="19.5" customHeight="1" x14ac:dyDescent="0.2">
      <c r="A57" s="31" t="s">
        <v>66</v>
      </c>
      <c r="B57" s="27"/>
      <c r="C57" s="10"/>
      <c r="D57" s="10"/>
      <c r="E57" s="22"/>
      <c r="F57" s="22"/>
      <c r="G57" s="10"/>
      <c r="H57" s="22"/>
      <c r="I57" s="22"/>
      <c r="J57" s="10"/>
      <c r="K57" s="10"/>
      <c r="L57" s="10"/>
      <c r="M57" s="10"/>
      <c r="N57" s="10"/>
      <c r="O57" s="10"/>
      <c r="P57" s="2"/>
      <c r="Q57" s="10"/>
      <c r="R57" s="72"/>
      <c r="S57" s="73"/>
      <c r="T57" s="73"/>
      <c r="W57" s="73"/>
      <c r="X57" s="73"/>
      <c r="Y57" s="73"/>
      <c r="Z57" s="74"/>
    </row>
    <row r="58" spans="1:26" ht="27.75" customHeight="1" x14ac:dyDescent="0.2">
      <c r="A58" s="232" t="str">
        <f>A1</f>
        <v>　様式１　　第　49　回　全日本レディースソフトテニス個人戦大会　　申込書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14"/>
      <c r="Q58" s="24"/>
      <c r="R58" s="24"/>
      <c r="S58" s="24"/>
      <c r="T58" s="25"/>
    </row>
    <row r="59" spans="1:26" ht="23.25" customHeight="1" x14ac:dyDescent="0.2">
      <c r="A59" s="233" t="str">
        <f>IF($A$2=0,"",$A$2)</f>
        <v>種別　（ き く</v>
      </c>
      <c r="B59" s="229"/>
      <c r="C59" s="52" t="str">
        <f>C2</f>
        <v>）（</v>
      </c>
      <c r="D59" s="53" t="str">
        <f>IF($D$2=0,"",$D$2)</f>
        <v>千葉</v>
      </c>
      <c r="E59" s="63" t="str">
        <f>E2</f>
        <v>支部　）</v>
      </c>
      <c r="F59" s="62"/>
      <c r="G59" s="62"/>
      <c r="H59" s="54"/>
      <c r="I59" s="55"/>
      <c r="J59" s="55"/>
      <c r="K59" s="55"/>
      <c r="L59" s="56">
        <f>L2</f>
        <v>0</v>
      </c>
      <c r="M59" s="57" t="str">
        <f>M2</f>
        <v>令和４年</v>
      </c>
      <c r="N59" s="57" t="str">
        <f>N2</f>
        <v>４月</v>
      </c>
      <c r="O59" s="57" t="str">
        <f>O2</f>
        <v>1日</v>
      </c>
      <c r="Q59" s="26"/>
      <c r="R59" s="25"/>
      <c r="S59" s="25"/>
      <c r="T59" s="25"/>
    </row>
    <row r="60" spans="1:26" ht="13.5" customHeight="1" x14ac:dyDescent="0.2">
      <c r="A60" s="234" t="str">
        <f>A3</f>
        <v>申込責任者氏名</v>
      </c>
      <c r="B60" s="235"/>
      <c r="C60" s="236"/>
      <c r="D60" s="43" t="str">
        <f>D3</f>
        <v>申込責任者</v>
      </c>
      <c r="E60" s="237" t="str">
        <f>E3</f>
        <v>〒277</v>
      </c>
      <c r="F60" s="238"/>
      <c r="G60" s="58" t="str">
        <f>G3</f>
        <v>－</v>
      </c>
      <c r="H60" s="59" t="str">
        <f>IF($H$3=0,"",$H$3)</f>
        <v>0826</v>
      </c>
      <c r="I60" s="238" t="str">
        <f>IF($I$3=0,"",$I$3)</f>
        <v/>
      </c>
      <c r="J60" s="239"/>
      <c r="K60" s="240"/>
      <c r="L60" s="138" t="str">
        <f>L3</f>
        <v>℡</v>
      </c>
      <c r="M60" s="225" t="str">
        <f>IF($M$3=0,"",$M$3)</f>
        <v>04-7131-4304</v>
      </c>
      <c r="N60" s="226"/>
      <c r="O60" s="227"/>
      <c r="P60" s="5"/>
      <c r="Q60" s="27"/>
      <c r="R60" s="27"/>
      <c r="S60" s="25"/>
      <c r="T60" s="25"/>
    </row>
    <row r="61" spans="1:26" ht="21.75" customHeight="1" x14ac:dyDescent="0.2">
      <c r="A61" s="244" t="str">
        <f>IF($A$4=0,"",$A$4)</f>
        <v>井上光子</v>
      </c>
      <c r="B61" s="245"/>
      <c r="C61" s="246"/>
      <c r="D61" s="42" t="str">
        <f>D4</f>
        <v>住　　所</v>
      </c>
      <c r="E61" s="241" t="str">
        <f>IF($E$4=0,"",$E$4)</f>
        <v>千葉県柏市宿連寺３１９－８</v>
      </c>
      <c r="F61" s="242"/>
      <c r="G61" s="242"/>
      <c r="H61" s="242"/>
      <c r="I61" s="242"/>
      <c r="J61" s="242"/>
      <c r="K61" s="243"/>
      <c r="L61" s="224"/>
      <c r="M61" s="228"/>
      <c r="N61" s="229"/>
      <c r="O61" s="230"/>
      <c r="P61" s="5"/>
      <c r="Q61" s="27"/>
      <c r="R61" s="27"/>
      <c r="S61" s="25"/>
      <c r="T61" s="25"/>
    </row>
    <row r="62" spans="1:26" ht="20.25" customHeight="1" x14ac:dyDescent="0.2">
      <c r="A62" s="32" t="s">
        <v>19</v>
      </c>
      <c r="B62" s="13"/>
      <c r="C62" s="13"/>
      <c r="D62" s="13"/>
      <c r="E62" s="13"/>
      <c r="F62" s="13"/>
      <c r="G62" s="19"/>
      <c r="H62" s="13"/>
      <c r="I62" s="13"/>
      <c r="J62" s="13"/>
      <c r="K62" s="13"/>
      <c r="L62" s="13"/>
      <c r="M62" s="13"/>
      <c r="N62" s="13"/>
      <c r="O62" s="13"/>
      <c r="P62" s="12"/>
      <c r="Q62" s="19"/>
      <c r="R62" s="19"/>
      <c r="S62" s="25"/>
      <c r="T62" s="25"/>
    </row>
    <row r="63" spans="1:26" ht="13.5" customHeight="1" x14ac:dyDescent="0.2">
      <c r="A63" s="133" t="s">
        <v>2</v>
      </c>
      <c r="B63" s="33" t="s">
        <v>3</v>
      </c>
      <c r="C63" s="210" t="s">
        <v>4</v>
      </c>
      <c r="D63" s="212" t="s">
        <v>12</v>
      </c>
      <c r="E63" s="214" t="s">
        <v>5</v>
      </c>
      <c r="F63" s="215"/>
      <c r="G63" s="215"/>
      <c r="H63" s="215"/>
      <c r="I63" s="216"/>
      <c r="J63" s="166" t="s">
        <v>6</v>
      </c>
      <c r="K63" s="166" t="s">
        <v>8</v>
      </c>
      <c r="L63" s="133" t="s">
        <v>7</v>
      </c>
      <c r="M63" s="135" t="s">
        <v>9</v>
      </c>
      <c r="N63" s="136"/>
      <c r="O63" s="133" t="s">
        <v>10</v>
      </c>
      <c r="P63" s="7"/>
      <c r="Q63" s="8"/>
      <c r="R63" s="8"/>
      <c r="S63" s="25"/>
      <c r="T63" s="25"/>
    </row>
    <row r="64" spans="1:26" x14ac:dyDescent="0.2">
      <c r="A64" s="134"/>
      <c r="B64" s="34" t="s">
        <v>11</v>
      </c>
      <c r="C64" s="211"/>
      <c r="D64" s="213"/>
      <c r="E64" s="3" t="s">
        <v>13</v>
      </c>
      <c r="F64" s="46" t="s">
        <v>14</v>
      </c>
      <c r="G64" s="135" t="s">
        <v>15</v>
      </c>
      <c r="H64" s="208"/>
      <c r="I64" s="44" t="s">
        <v>16</v>
      </c>
      <c r="J64" s="167"/>
      <c r="K64" s="167"/>
      <c r="L64" s="134"/>
      <c r="M64" s="3" t="s">
        <v>17</v>
      </c>
      <c r="N64" s="4" t="s">
        <v>18</v>
      </c>
      <c r="O64" s="224"/>
      <c r="P64" s="9"/>
      <c r="Q64" s="10"/>
      <c r="R64" s="10"/>
      <c r="S64" s="25"/>
      <c r="T64" s="25"/>
    </row>
    <row r="65" spans="1:20" ht="12" customHeight="1" x14ac:dyDescent="0.2">
      <c r="A65" s="195" t="str">
        <f>CONCATENATE(IF(AND(D65&lt;&gt;"",D65&lt;&gt;" ",D65&lt;&gt;"　"),ASC(LEFT(A52,2))+1,""),IF(AND(D65&lt;&gt;"",D65&lt;&gt;" ",D65&lt;&gt;"　"),"　／　 ",""),IF(AND(D65&lt;&gt;"",D65&lt;&gt;" ",D65&lt;&gt;"　"),S2,""))</f>
        <v/>
      </c>
      <c r="B65" s="35"/>
      <c r="C65" s="143"/>
      <c r="D65" s="145"/>
      <c r="E65" s="147"/>
      <c r="F65" s="149"/>
      <c r="G65" s="151"/>
      <c r="H65" s="143"/>
      <c r="I65" s="153"/>
      <c r="J65" s="161"/>
      <c r="K65" s="187" t="s">
        <v>27</v>
      </c>
      <c r="L65" s="138" t="str">
        <f ca="1">IF(P65="00:00:00","",IF(AND(MONTH(P65)=4,DAY(P65)=1),ROUND(YEARFRAC(P65,DATE(IF(MONTH(NOW())&lt;4,YEAR(NOW())-1,YEAR(NOW())),4,1),1),0),ROUNDDOWN(YEARFRAC(P65,DATE(IF(MONTH(NOW())&lt;4,YEAR(NOW())-1,YEAR(NOW())),4,1),1),0)))</f>
        <v/>
      </c>
      <c r="M65" s="147"/>
      <c r="N65" s="164"/>
      <c r="O65" s="138" t="str">
        <f>IF(P65="00:00:00","",IF(AND(MONTH(P65)=4,DAY(P65)=1),IF(L65=60,"還暦",IF(L65=70,"古希",IF(L65=77,"喜寿",IF(L65&gt;79,"長寿","")))),IF(L65=60,"還暦",IF(L65=70,"古希",IF(L65=77,"喜寿",IF(L65&gt;79,"長寿",""))))))</f>
        <v/>
      </c>
      <c r="P65" s="140" t="str">
        <f>IF(OR(K65="00:00:00",K65="",K65=" ",K65="　"),"00:00:00",DATEVALUE(IF(LEFT(K65,1)&lt;"A",SUBSTITUTE(CONCATENATE("S",K65),":","/"),SUBSTITUTE(K65,":","/"))))</f>
        <v>00:00:00</v>
      </c>
      <c r="Q65" s="10"/>
      <c r="R65" s="10"/>
      <c r="S65" s="28"/>
      <c r="T65" s="25"/>
    </row>
    <row r="66" spans="1:20" ht="18" customHeight="1" x14ac:dyDescent="0.2">
      <c r="A66" s="195"/>
      <c r="B66" s="36"/>
      <c r="C66" s="156"/>
      <c r="D66" s="158"/>
      <c r="E66" s="159"/>
      <c r="F66" s="160"/>
      <c r="G66" s="163"/>
      <c r="H66" s="156"/>
      <c r="I66" s="191"/>
      <c r="J66" s="162"/>
      <c r="K66" s="189"/>
      <c r="L66" s="142"/>
      <c r="M66" s="159"/>
      <c r="N66" s="168"/>
      <c r="O66" s="142"/>
      <c r="P66" s="140"/>
      <c r="Q66" s="10"/>
      <c r="R66" s="10"/>
      <c r="S66" s="28"/>
      <c r="T66" s="41"/>
    </row>
    <row r="67" spans="1:20" ht="12" customHeight="1" x14ac:dyDescent="0.2">
      <c r="A67" s="195"/>
      <c r="B67" s="35"/>
      <c r="C67" s="143"/>
      <c r="D67" s="145"/>
      <c r="E67" s="147"/>
      <c r="F67" s="149"/>
      <c r="G67" s="151"/>
      <c r="H67" s="143"/>
      <c r="I67" s="153"/>
      <c r="J67" s="161"/>
      <c r="K67" s="187" t="s">
        <v>27</v>
      </c>
      <c r="L67" s="138" t="str">
        <f ca="1">IF(P67="00:00:00","",IF(AND(MONTH(P67)=4,DAY(P67)=1),ROUND(YEARFRAC(P67,DATE(IF(MONTH(NOW())&lt;4,YEAR(NOW())-1,YEAR(NOW())),4,1),1),0),ROUNDDOWN(YEARFRAC(P67,DATE(IF(MONTH(NOW())&lt;4,YEAR(NOW())-1,YEAR(NOW())),4,1),1),0)))</f>
        <v/>
      </c>
      <c r="M67" s="147"/>
      <c r="N67" s="164"/>
      <c r="O67" s="138" t="str">
        <f>IF(P67="00:00:00","",IF(AND(MONTH(P67)=4,DAY(P67)=1),IF(L67=60,"還暦",IF(L67=70,"古希",IF(L67=77,"喜寿",IF(L67&gt;79,"長寿","")))),IF(L67=60,"還暦",IF(L67=70,"古希",IF(L67=77,"喜寿",IF(L67&gt;79,"長寿",""))))))</f>
        <v/>
      </c>
      <c r="P67" s="140" t="str">
        <f>IF(OR(K67="00:00:00",K67="",K67=" ",K67="　"),"00:00:00",DATEVALUE(IF(LEFT(K67,1)&lt;"A",SUBSTITUTE(CONCATENATE("S",K67),":","/"),SUBSTITUTE(K67,":","/"))))</f>
        <v>00:00:00</v>
      </c>
      <c r="Q67" s="10"/>
      <c r="R67" s="25"/>
      <c r="S67" s="25"/>
      <c r="T67" s="25"/>
    </row>
    <row r="68" spans="1:20" ht="18" customHeight="1" thickBot="1" x14ac:dyDescent="0.25">
      <c r="A68" s="247"/>
      <c r="B68" s="36"/>
      <c r="C68" s="144"/>
      <c r="D68" s="146"/>
      <c r="E68" s="148"/>
      <c r="F68" s="150"/>
      <c r="G68" s="152"/>
      <c r="H68" s="144"/>
      <c r="I68" s="154"/>
      <c r="J68" s="190"/>
      <c r="K68" s="188"/>
      <c r="L68" s="139"/>
      <c r="M68" s="148"/>
      <c r="N68" s="165"/>
      <c r="O68" s="139"/>
      <c r="P68" s="140"/>
      <c r="Q68" s="10"/>
      <c r="R68" s="25"/>
      <c r="S68" s="25"/>
      <c r="T68" s="25"/>
    </row>
    <row r="69" spans="1:20" ht="12" customHeight="1" thickTop="1" x14ac:dyDescent="0.2">
      <c r="A69" s="194" t="str">
        <f>CONCATENATE(IF(AND(D69&lt;&gt;"",D69&lt;&gt;" ",D69&lt;&gt;"　"),ASC(LEFT(A65,2))+1,""),IF(AND(D69&lt;&gt;"",D69&lt;&gt;" ",D69&lt;&gt;"　"),"　／　 ",""),IF(AND(D69&lt;&gt;"",D69&lt;&gt;" ",D69&lt;&gt;"　"),S2,""))</f>
        <v/>
      </c>
      <c r="B69" s="40"/>
      <c r="C69" s="155"/>
      <c r="D69" s="157"/>
      <c r="E69" s="147"/>
      <c r="F69" s="149"/>
      <c r="G69" s="151"/>
      <c r="H69" s="143"/>
      <c r="I69" s="192"/>
      <c r="J69" s="161"/>
      <c r="K69" s="187" t="s">
        <v>20</v>
      </c>
      <c r="L69" s="141" t="str">
        <f ca="1">IF(P69="00:00:00","",IF(AND(MONTH(P69)=4,DAY(P69)=1),ROUND(YEARFRAC(P69,DATE(IF(MONTH(NOW())&lt;4,YEAR(NOW())-1,YEAR(NOW())),4,1),1),0),ROUNDDOWN(YEARFRAC(P69,DATE(IF(MONTH(NOW())&lt;4,YEAR(NOW())-1,YEAR(NOW())),4,1),1),0)))</f>
        <v/>
      </c>
      <c r="M69" s="147"/>
      <c r="N69" s="164"/>
      <c r="O69" s="141" t="str">
        <f>IF(P69="00:00:00","",IF(AND(MONTH(P69)=4,DAY(P69)=1),IF(L69=60,"還暦",IF(L69=70,"古希",IF(L69=77,"喜寿",IF(L69&gt;79,"長寿","")))),IF(L69=60,"還暦",IF(L69=70,"古希",IF(L69=77,"喜寿",IF(L69&gt;79,"長寿",""))))))</f>
        <v/>
      </c>
      <c r="P69" s="140" t="str">
        <f>IF(OR(K69="00:00:00",K69="",K69=" ",K69="　"),"00:00:00",DATEVALUE(IF(LEFT(K69,1)&lt;"A",SUBSTITUTE(CONCATENATE("S",K69),":","/"),SUBSTITUTE(K69,":","/"))))</f>
        <v>00:00:00</v>
      </c>
      <c r="Q69" s="10"/>
      <c r="R69" s="25"/>
      <c r="S69" s="25"/>
      <c r="T69" s="25"/>
    </row>
    <row r="70" spans="1:20" ht="18" customHeight="1" x14ac:dyDescent="0.2">
      <c r="A70" s="195"/>
      <c r="B70" s="37"/>
      <c r="C70" s="156"/>
      <c r="D70" s="158"/>
      <c r="E70" s="159"/>
      <c r="F70" s="160"/>
      <c r="G70" s="163"/>
      <c r="H70" s="156"/>
      <c r="I70" s="191"/>
      <c r="J70" s="162"/>
      <c r="K70" s="189"/>
      <c r="L70" s="142"/>
      <c r="M70" s="159"/>
      <c r="N70" s="168"/>
      <c r="O70" s="142"/>
      <c r="P70" s="140"/>
      <c r="Q70" s="10"/>
      <c r="R70" s="25"/>
      <c r="S70" s="25"/>
      <c r="T70" s="25"/>
    </row>
    <row r="71" spans="1:20" ht="12" customHeight="1" x14ac:dyDescent="0.2">
      <c r="A71" s="195"/>
      <c r="B71" s="35"/>
      <c r="C71" s="143"/>
      <c r="D71" s="145"/>
      <c r="E71" s="147"/>
      <c r="F71" s="149"/>
      <c r="G71" s="151"/>
      <c r="H71" s="143"/>
      <c r="I71" s="153"/>
      <c r="J71" s="161"/>
      <c r="K71" s="187" t="s">
        <v>20</v>
      </c>
      <c r="L71" s="138" t="str">
        <f ca="1">IF(P71="00:00:00","",IF(AND(MONTH(P71)=4,DAY(P71)=1),ROUND(YEARFRAC(P71,DATE(IF(MONTH(NOW())&lt;4,YEAR(NOW())-1,YEAR(NOW())),4,1),1),0),ROUNDDOWN(YEARFRAC(P71,DATE(IF(MONTH(NOW())&lt;4,YEAR(NOW())-1,YEAR(NOW())),4,1),1),0)))</f>
        <v/>
      </c>
      <c r="M71" s="147"/>
      <c r="N71" s="164"/>
      <c r="O71" s="138" t="str">
        <f>IF(P71="00:00:00","",IF(AND(MONTH(P71)=4,DAY(P71)=1),IF(L71=60,"還暦",IF(L71=70,"古希",IF(L71=77,"喜寿",IF(L71&gt;79,"長寿","")))),IF(L71=60,"還暦",IF(L71=70,"古希",IF(L71=77,"喜寿",IF(L71&gt;79,"長寿",""))))))</f>
        <v/>
      </c>
      <c r="P71" s="140" t="str">
        <f>IF(OR(K71="00:00:00",K71="",K71=" ",K71="　"),"00:00:00",DATEVALUE(IF(LEFT(K71,1)&lt;"A",SUBSTITUTE(CONCATENATE("S",K71),":","/"),SUBSTITUTE(K71,":","/"))))</f>
        <v>00:00:00</v>
      </c>
      <c r="Q71" s="10"/>
      <c r="R71" s="25"/>
      <c r="S71" s="25"/>
      <c r="T71" s="25"/>
    </row>
    <row r="72" spans="1:20" ht="18" customHeight="1" thickBot="1" x14ac:dyDescent="0.25">
      <c r="A72" s="196"/>
      <c r="B72" s="38"/>
      <c r="C72" s="144"/>
      <c r="D72" s="146"/>
      <c r="E72" s="148"/>
      <c r="F72" s="150"/>
      <c r="G72" s="152"/>
      <c r="H72" s="144"/>
      <c r="I72" s="154"/>
      <c r="J72" s="190"/>
      <c r="K72" s="188"/>
      <c r="L72" s="139"/>
      <c r="M72" s="148"/>
      <c r="N72" s="165"/>
      <c r="O72" s="139"/>
      <c r="P72" s="140"/>
      <c r="Q72" s="10"/>
      <c r="R72" s="25"/>
      <c r="S72" s="25"/>
      <c r="T72" s="25"/>
    </row>
    <row r="73" spans="1:20" ht="12" customHeight="1" thickTop="1" x14ac:dyDescent="0.2">
      <c r="A73" s="194" t="str">
        <f>CONCATENATE(IF(AND(D73&lt;&gt;"",D73&lt;&gt;" ",D73&lt;&gt;"　"),ASC(LEFT(A69,2))+1,""),IF(AND(D73&lt;&gt;"",D73&lt;&gt;" ",D73&lt;&gt;"　"),"　／　 ",""),IF(AND(D73&lt;&gt;"",D73&lt;&gt;" ",D73&lt;&gt;"　"),S2,""))</f>
        <v/>
      </c>
      <c r="B73" s="40"/>
      <c r="C73" s="155"/>
      <c r="D73" s="157"/>
      <c r="E73" s="200"/>
      <c r="F73" s="201"/>
      <c r="G73" s="151"/>
      <c r="H73" s="143"/>
      <c r="I73" s="192"/>
      <c r="J73" s="186"/>
      <c r="K73" s="187" t="s">
        <v>20</v>
      </c>
      <c r="L73" s="141" t="str">
        <f ca="1">IF(P73="00:00:00","",IF(AND(MONTH(P73)=4,DAY(P73)=1),ROUND(YEARFRAC(P73,DATE(IF(MONTH(NOW())&lt;4,YEAR(NOW())-1,YEAR(NOW())),4,1),1),0),ROUNDDOWN(YEARFRAC(P73,DATE(IF(MONTH(NOW())&lt;4,YEAR(NOW())-1,YEAR(NOW())),4,1),1),0)))</f>
        <v/>
      </c>
      <c r="M73" s="200"/>
      <c r="N73" s="217"/>
      <c r="O73" s="141" t="str">
        <f>IF(P73="00:00:00","",IF(AND(MONTH(P73)=4,DAY(P73)=1),IF(L73=60,"還暦",IF(L73=70,"古希",IF(L73=77,"喜寿",IF(L73&gt;79,"長寿","")))),IF(L73=60,"還暦",IF(L73=70,"古希",IF(L73=77,"喜寿",IF(L73&gt;79,"長寿",""))))))</f>
        <v/>
      </c>
      <c r="P73" s="140" t="str">
        <f>IF(OR(K73="00:00:00",K73="",K73=" ",K73="　"),"00:00:00",DATEVALUE(IF(LEFT(K73,1)&lt;"A",SUBSTITUTE(CONCATENATE("S",K73),":","/"),SUBSTITUTE(K73,":","/"))))</f>
        <v>00:00:00</v>
      </c>
      <c r="Q73" s="10"/>
      <c r="R73" s="25"/>
      <c r="S73" s="25"/>
      <c r="T73" s="25"/>
    </row>
    <row r="74" spans="1:20" ht="18" customHeight="1" x14ac:dyDescent="0.2">
      <c r="A74" s="195"/>
      <c r="B74" s="38"/>
      <c r="C74" s="156"/>
      <c r="D74" s="158"/>
      <c r="E74" s="159"/>
      <c r="F74" s="160"/>
      <c r="G74" s="163"/>
      <c r="H74" s="156"/>
      <c r="I74" s="193"/>
      <c r="J74" s="162"/>
      <c r="K74" s="189"/>
      <c r="L74" s="142"/>
      <c r="M74" s="159"/>
      <c r="N74" s="168"/>
      <c r="O74" s="142"/>
      <c r="P74" s="140"/>
      <c r="Q74" s="10"/>
      <c r="R74" s="25"/>
      <c r="S74" s="25"/>
      <c r="T74" s="25"/>
    </row>
    <row r="75" spans="1:20" ht="12" customHeight="1" x14ac:dyDescent="0.2">
      <c r="A75" s="195"/>
      <c r="B75" s="35"/>
      <c r="C75" s="143"/>
      <c r="D75" s="145"/>
      <c r="E75" s="147"/>
      <c r="F75" s="149"/>
      <c r="G75" s="151"/>
      <c r="H75" s="143"/>
      <c r="I75" s="153"/>
      <c r="J75" s="161"/>
      <c r="K75" s="187" t="s">
        <v>20</v>
      </c>
      <c r="L75" s="138" t="str">
        <f ca="1">IF(P75="00:00:00","",IF(AND(MONTH(P75)=4,DAY(P75)=1),ROUND(YEARFRAC(P75,DATE(IF(MONTH(NOW())&lt;4,YEAR(NOW())-1,YEAR(NOW())),4,1),1),0),ROUNDDOWN(YEARFRAC(P75,DATE(IF(MONTH(NOW())&lt;4,YEAR(NOW())-1,YEAR(NOW())),4,1),1),0)))</f>
        <v/>
      </c>
      <c r="M75" s="147"/>
      <c r="N75" s="164"/>
      <c r="O75" s="138" t="str">
        <f>IF(P75="00:00:00","",IF(AND(MONTH(P75)=4,DAY(P75)=1),IF(L75=60,"還暦",IF(L75=70,"古希",IF(L75=77,"喜寿",IF(L75&gt;79,"長寿","")))),IF(L75=60,"還暦",IF(L75=70,"古希",IF(L75=77,"喜寿",IF(L75&gt;79,"長寿",""))))))</f>
        <v/>
      </c>
      <c r="P75" s="140" t="str">
        <f>IF(OR(K75="00:00:00",K75="",K75=" ",K75="　"),"00:00:00",DATEVALUE(IF(LEFT(K75,1)&lt;"A",SUBSTITUTE(CONCATENATE("S",K75),":","/"),SUBSTITUTE(K75,":","/"))))</f>
        <v>00:00:00</v>
      </c>
      <c r="Q75" s="10"/>
      <c r="R75" s="25"/>
      <c r="S75" s="25"/>
      <c r="T75" s="25"/>
    </row>
    <row r="76" spans="1:20" ht="18" customHeight="1" thickBot="1" x14ac:dyDescent="0.25">
      <c r="A76" s="196"/>
      <c r="B76" s="39"/>
      <c r="C76" s="144"/>
      <c r="D76" s="146"/>
      <c r="E76" s="148"/>
      <c r="F76" s="150"/>
      <c r="G76" s="152"/>
      <c r="H76" s="144"/>
      <c r="I76" s="154"/>
      <c r="J76" s="190"/>
      <c r="K76" s="188"/>
      <c r="L76" s="139"/>
      <c r="M76" s="148"/>
      <c r="N76" s="165"/>
      <c r="O76" s="139"/>
      <c r="P76" s="140"/>
      <c r="Q76" s="10"/>
      <c r="R76" s="25"/>
      <c r="S76" s="25"/>
      <c r="T76" s="25"/>
    </row>
    <row r="77" spans="1:20" ht="12" customHeight="1" thickTop="1" x14ac:dyDescent="0.2">
      <c r="A77" s="194" t="str">
        <f>CONCATENATE(IF(AND(D77&lt;&gt;"",D77&lt;&gt;" ",D77&lt;&gt;"　"),ASC(LEFT(A73,2))+1,""),IF(AND(D77&lt;&gt;"",D77&lt;&gt;" ",D77&lt;&gt;"　"),"　／　 ",""),IF(AND(D77&lt;&gt;"",D77&lt;&gt;" ",D77&lt;&gt;"　"),S2,""))</f>
        <v/>
      </c>
      <c r="B77" s="61"/>
      <c r="C77" s="218"/>
      <c r="D77" s="219"/>
      <c r="E77" s="220"/>
      <c r="F77" s="221"/>
      <c r="G77" s="151"/>
      <c r="H77" s="143"/>
      <c r="I77" s="193"/>
      <c r="J77" s="222"/>
      <c r="K77" s="187" t="s">
        <v>20</v>
      </c>
      <c r="L77" s="141" t="str">
        <f ca="1">IF(P77="00:00:00","",IF(AND(MONTH(P77)=4,DAY(P77)=1),ROUND(YEARFRAC(P77,DATE(IF(MONTH(NOW())&lt;4,YEAR(NOW())-1,YEAR(NOW())),4,1),1),0),ROUNDDOWN(YEARFRAC(P77,DATE(IF(MONTH(NOW())&lt;4,YEAR(NOW())-1,YEAR(NOW())),4,1),1),0)))</f>
        <v/>
      </c>
      <c r="M77" s="220"/>
      <c r="N77" s="223"/>
      <c r="O77" s="141" t="str">
        <f>IF(P77="00:00:00","",IF(AND(MONTH(P77)=4,DAY(P77)=1),IF(L77=60,"還暦",IF(L77=70,"古希",IF(L77=77,"喜寿",IF(L77&gt;79,"長寿","")))),IF(L77=60,"還暦",IF(L77=70,"古希",IF(L77=77,"喜寿",IF(L77&gt;79,"長寿",""))))))</f>
        <v/>
      </c>
      <c r="P77" s="140" t="str">
        <f>IF(OR(K77="00:00:00",K77="",K77=" ",K77="　"),"00:00:00",DATEVALUE(IF(LEFT(K77,1)&lt;"A",SUBSTITUTE(CONCATENATE("S",K77),":","/"),SUBSTITUTE(K77,":","/"))))</f>
        <v>00:00:00</v>
      </c>
      <c r="Q77" s="10"/>
      <c r="R77" s="25"/>
      <c r="S77" s="25"/>
      <c r="T77" s="25"/>
    </row>
    <row r="78" spans="1:20" ht="18" customHeight="1" x14ac:dyDescent="0.2">
      <c r="A78" s="195"/>
      <c r="B78" s="38"/>
      <c r="C78" s="156"/>
      <c r="D78" s="158"/>
      <c r="E78" s="159"/>
      <c r="F78" s="160"/>
      <c r="G78" s="163"/>
      <c r="H78" s="156"/>
      <c r="I78" s="191"/>
      <c r="J78" s="162"/>
      <c r="K78" s="189"/>
      <c r="L78" s="142"/>
      <c r="M78" s="159"/>
      <c r="N78" s="168"/>
      <c r="O78" s="142"/>
      <c r="P78" s="140"/>
      <c r="Q78" s="10"/>
      <c r="R78" s="25"/>
      <c r="S78" s="25"/>
      <c r="T78" s="25"/>
    </row>
    <row r="79" spans="1:20" ht="12" customHeight="1" x14ac:dyDescent="0.2">
      <c r="A79" s="195"/>
      <c r="B79" s="35"/>
      <c r="C79" s="143"/>
      <c r="D79" s="145"/>
      <c r="E79" s="220"/>
      <c r="F79" s="221"/>
      <c r="G79" s="151"/>
      <c r="H79" s="143"/>
      <c r="I79" s="193"/>
      <c r="J79" s="161"/>
      <c r="K79" s="187" t="s">
        <v>20</v>
      </c>
      <c r="L79" s="138" t="str">
        <f ca="1">IF(P79="00:00:00","",IF(AND(MONTH(P79)=4,DAY(P79)=1),ROUND(YEARFRAC(P79,DATE(IF(MONTH(NOW())&lt;4,YEAR(NOW())-1,YEAR(NOW())),4,1),1),0),ROUNDDOWN(YEARFRAC(P79,DATE(IF(MONTH(NOW())&lt;4,YEAR(NOW())-1,YEAR(NOW())),4,1),1),0)))</f>
        <v/>
      </c>
      <c r="M79" s="147"/>
      <c r="N79" s="164"/>
      <c r="O79" s="138" t="str">
        <f>IF(P79="00:00:00","",IF(AND(MONTH(P79)=4,DAY(P79)=1),IF(L79=60,"還暦",IF(L79=70,"古希",IF(L79=77,"喜寿",IF(L79&gt;79,"長寿","")))),IF(L79=60,"還暦",IF(L79=70,"古希",IF(L79=77,"喜寿",IF(L79&gt;79,"長寿",""))))))</f>
        <v/>
      </c>
      <c r="P79" s="140" t="str">
        <f>IF(OR(K79="00:00:00",K79="",K79=" ",K79="　"),"00:00:00",DATEVALUE(IF(LEFT(K79,1)&lt;"A",SUBSTITUTE(CONCATENATE("S",K79),":","/"),SUBSTITUTE(K79,":","/"))))</f>
        <v>00:00:00</v>
      </c>
      <c r="Q79" s="10"/>
      <c r="R79" s="25"/>
      <c r="S79" s="25"/>
      <c r="T79" s="25"/>
    </row>
    <row r="80" spans="1:20" ht="18" customHeight="1" thickBot="1" x14ac:dyDescent="0.25">
      <c r="A80" s="196"/>
      <c r="B80" s="38"/>
      <c r="C80" s="144"/>
      <c r="D80" s="146"/>
      <c r="E80" s="148"/>
      <c r="F80" s="150"/>
      <c r="G80" s="152"/>
      <c r="H80" s="144"/>
      <c r="I80" s="154"/>
      <c r="J80" s="190"/>
      <c r="K80" s="188"/>
      <c r="L80" s="139"/>
      <c r="M80" s="148"/>
      <c r="N80" s="165"/>
      <c r="O80" s="139"/>
      <c r="P80" s="140"/>
      <c r="Q80" s="10"/>
      <c r="R80" s="25"/>
      <c r="S80" s="25"/>
      <c r="T80" s="25"/>
    </row>
    <row r="81" spans="1:20" ht="12" customHeight="1" thickTop="1" x14ac:dyDescent="0.2">
      <c r="A81" s="194" t="str">
        <f>CONCATENATE(IF(AND(D81&lt;&gt;"",D81&lt;&gt;" ",D81&lt;&gt;"　"),ASC(LEFT(A77,2))+1,""),IF(AND(D81&lt;&gt;"",D81&lt;&gt;" ",D81&lt;&gt;"　"),"　／　 ",""),IF(AND(D81&lt;&gt;"",D81&lt;&gt;" ",D81&lt;&gt;"　"),S2,""))</f>
        <v/>
      </c>
      <c r="B81" s="40"/>
      <c r="C81" s="155"/>
      <c r="D81" s="157"/>
      <c r="E81" s="200"/>
      <c r="F81" s="201"/>
      <c r="G81" s="151"/>
      <c r="H81" s="143"/>
      <c r="I81" s="192"/>
      <c r="J81" s="186"/>
      <c r="K81" s="187" t="s">
        <v>20</v>
      </c>
      <c r="L81" s="141" t="str">
        <f ca="1">IF(P81="00:00:00","",IF(AND(MONTH(P81)=4,DAY(P81)=1),ROUND(YEARFRAC(P81,DATE(IF(MONTH(NOW())&lt;4,YEAR(NOW())-1,YEAR(NOW())),4,1),1),0),ROUNDDOWN(YEARFRAC(P81,DATE(IF(MONTH(NOW())&lt;4,YEAR(NOW())-1,YEAR(NOW())),4,1),1),0)))</f>
        <v/>
      </c>
      <c r="M81" s="200"/>
      <c r="N81" s="217"/>
      <c r="O81" s="141" t="str">
        <f>IF(P81="00:00:00","",IF(AND(MONTH(P81)=4,DAY(P81)=1),IF(L81=60,"還暦",IF(L81=70,"古希",IF(L81=77,"喜寿",IF(L81&gt;79,"長寿","")))),IF(L81=60,"還暦",IF(L81=70,"古希",IF(L81=77,"喜寿",IF(L81&gt;79,"長寿",""))))))</f>
        <v/>
      </c>
      <c r="P81" s="140" t="str">
        <f>IF(OR(K81="00:00:00",K81="",K81=" ",K81="　"),"00:00:00",DATEVALUE(IF(LEFT(K81,1)&lt;"A",SUBSTITUTE(CONCATENATE("S",K81),":","/"),SUBSTITUTE(K81,":","/"))))</f>
        <v>00:00:00</v>
      </c>
      <c r="Q81" s="10"/>
      <c r="R81" s="25"/>
      <c r="S81" s="25"/>
      <c r="T81" s="25"/>
    </row>
    <row r="82" spans="1:20" ht="18" customHeight="1" x14ac:dyDescent="0.2">
      <c r="A82" s="195"/>
      <c r="B82" s="38"/>
      <c r="C82" s="156"/>
      <c r="D82" s="158"/>
      <c r="E82" s="159"/>
      <c r="F82" s="160"/>
      <c r="G82" s="163"/>
      <c r="H82" s="156"/>
      <c r="I82" s="193"/>
      <c r="J82" s="162"/>
      <c r="K82" s="189"/>
      <c r="L82" s="142"/>
      <c r="M82" s="159"/>
      <c r="N82" s="168"/>
      <c r="O82" s="142"/>
      <c r="P82" s="140"/>
      <c r="Q82" s="10"/>
      <c r="R82" s="25"/>
      <c r="S82" s="25"/>
      <c r="T82" s="25"/>
    </row>
    <row r="83" spans="1:20" ht="12" customHeight="1" x14ac:dyDescent="0.2">
      <c r="A83" s="195"/>
      <c r="B83" s="35"/>
      <c r="C83" s="143"/>
      <c r="D83" s="145"/>
      <c r="E83" s="147"/>
      <c r="F83" s="149"/>
      <c r="G83" s="151"/>
      <c r="H83" s="143"/>
      <c r="I83" s="153"/>
      <c r="J83" s="161"/>
      <c r="K83" s="187" t="s">
        <v>20</v>
      </c>
      <c r="L83" s="138" t="str">
        <f ca="1">IF(P83="00:00:00","",IF(AND(MONTH(P83)=4,DAY(P83)=1),ROUND(YEARFRAC(P83,DATE(IF(MONTH(NOW())&lt;4,YEAR(NOW())-1,YEAR(NOW())),4,1),1),0),ROUNDDOWN(YEARFRAC(P83,DATE(IF(MONTH(NOW())&lt;4,YEAR(NOW())-1,YEAR(NOW())),4,1),1),0)))</f>
        <v/>
      </c>
      <c r="M83" s="147"/>
      <c r="N83" s="164"/>
      <c r="O83" s="138" t="str">
        <f>IF(P83="00:00:00","",IF(AND(MONTH(P83)=4,DAY(P83)=1),IF(L83=60,"還暦",IF(L83=70,"古希",IF(L83=77,"喜寿",IF(L83&gt;79,"長寿","")))),IF(L83=60,"還暦",IF(L83=70,"古希",IF(L83=77,"喜寿",IF(L83&gt;79,"長寿",""))))))</f>
        <v/>
      </c>
      <c r="P83" s="140" t="str">
        <f>IF(OR(K83="00:00:00",K83="",K83=" ",K83="　"),"00:00:00",DATEVALUE(IF(LEFT(K83,1)&lt;"A",SUBSTITUTE(CONCATENATE("S",K83),":","/"),SUBSTITUTE(K83,":","/"))))</f>
        <v>00:00:00</v>
      </c>
      <c r="Q83" s="10"/>
      <c r="R83" s="25"/>
      <c r="S83" s="25"/>
      <c r="T83" s="25"/>
    </row>
    <row r="84" spans="1:20" ht="18" customHeight="1" thickBot="1" x14ac:dyDescent="0.25">
      <c r="A84" s="196"/>
      <c r="B84" s="39"/>
      <c r="C84" s="144"/>
      <c r="D84" s="146"/>
      <c r="E84" s="148"/>
      <c r="F84" s="150"/>
      <c r="G84" s="152"/>
      <c r="H84" s="144"/>
      <c r="I84" s="154"/>
      <c r="J84" s="190"/>
      <c r="K84" s="188"/>
      <c r="L84" s="139"/>
      <c r="M84" s="148"/>
      <c r="N84" s="165"/>
      <c r="O84" s="139"/>
      <c r="P84" s="140"/>
      <c r="Q84" s="10"/>
      <c r="R84" s="25"/>
      <c r="S84" s="25"/>
      <c r="T84" s="25"/>
    </row>
    <row r="85" spans="1:20" ht="12" customHeight="1" thickTop="1" x14ac:dyDescent="0.2">
      <c r="A85" s="194" t="str">
        <f>CONCATENATE(IF(AND(D85&lt;&gt;"",D85&lt;&gt;" ",D85&lt;&gt;"　"),ASC(LEFT(A81,2))+1,""),IF(AND(D85&lt;&gt;"",D85&lt;&gt;" ",D85&lt;&gt;"　"),"　／　 ",""),IF(AND(D85&lt;&gt;"",D85&lt;&gt;" ",D85&lt;&gt;"　"),S2,""))</f>
        <v/>
      </c>
      <c r="B85" s="61"/>
      <c r="C85" s="218"/>
      <c r="D85" s="219"/>
      <c r="E85" s="220"/>
      <c r="F85" s="221"/>
      <c r="G85" s="151"/>
      <c r="H85" s="143"/>
      <c r="I85" s="193"/>
      <c r="J85" s="222"/>
      <c r="K85" s="187" t="s">
        <v>20</v>
      </c>
      <c r="L85" s="141" t="str">
        <f ca="1">IF(P85="00:00:00","",IF(AND(MONTH(P85)=4,DAY(P85)=1),ROUND(YEARFRAC(P85,DATE(IF(MONTH(NOW())&lt;4,YEAR(NOW())-1,YEAR(NOW())),4,1),1),0),ROUNDDOWN(YEARFRAC(P85,DATE(IF(MONTH(NOW())&lt;4,YEAR(NOW())-1,YEAR(NOW())),4,1),1),0)))</f>
        <v/>
      </c>
      <c r="M85" s="220"/>
      <c r="N85" s="223"/>
      <c r="O85" s="141" t="str">
        <f>IF(P85="00:00:00","",IF(AND(MONTH(P85)=4,DAY(P85)=1),IF(L85=60,"還暦",IF(L85=70,"古希",IF(L85=77,"喜寿",IF(L85&gt;79,"長寿","")))),IF(L85=60,"還暦",IF(L85=70,"古希",IF(L85=77,"喜寿",IF(L85&gt;79,"長寿",""))))))</f>
        <v/>
      </c>
      <c r="P85" s="140" t="str">
        <f>IF(OR(K85="00:00:00",K85="",K85=" ",K85="　"),"00:00:00",DATEVALUE(IF(LEFT(K85,1)&lt;"A",SUBSTITUTE(CONCATENATE("S",K85),":","/"),SUBSTITUTE(K85,":","/"))))</f>
        <v>00:00:00</v>
      </c>
      <c r="Q85" s="10"/>
      <c r="R85" s="25"/>
      <c r="S85" s="25"/>
      <c r="T85" s="25"/>
    </row>
    <row r="86" spans="1:20" ht="18" customHeight="1" x14ac:dyDescent="0.2">
      <c r="A86" s="195"/>
      <c r="B86" s="38"/>
      <c r="C86" s="156"/>
      <c r="D86" s="158"/>
      <c r="E86" s="159"/>
      <c r="F86" s="160"/>
      <c r="G86" s="163"/>
      <c r="H86" s="156"/>
      <c r="I86" s="191"/>
      <c r="J86" s="162"/>
      <c r="K86" s="189"/>
      <c r="L86" s="142"/>
      <c r="M86" s="159"/>
      <c r="N86" s="168"/>
      <c r="O86" s="142"/>
      <c r="P86" s="140"/>
      <c r="Q86" s="10"/>
      <c r="R86" s="25"/>
      <c r="S86" s="25"/>
      <c r="T86" s="25"/>
    </row>
    <row r="87" spans="1:20" ht="12" customHeight="1" x14ac:dyDescent="0.2">
      <c r="A87" s="195"/>
      <c r="B87" s="35"/>
      <c r="C87" s="143"/>
      <c r="D87" s="145"/>
      <c r="E87" s="220"/>
      <c r="F87" s="221"/>
      <c r="G87" s="151"/>
      <c r="H87" s="143"/>
      <c r="I87" s="193"/>
      <c r="J87" s="161"/>
      <c r="K87" s="187" t="s">
        <v>20</v>
      </c>
      <c r="L87" s="138" t="str">
        <f ca="1">IF(P87="00:00:00","",IF(AND(MONTH(P87)=4,DAY(P87)=1),ROUND(YEARFRAC(P87,DATE(IF(MONTH(NOW())&lt;4,YEAR(NOW())-1,YEAR(NOW())),4,1),1),0),ROUNDDOWN(YEARFRAC(P87,DATE(IF(MONTH(NOW())&lt;4,YEAR(NOW())-1,YEAR(NOW())),4,1),1),0)))</f>
        <v/>
      </c>
      <c r="M87" s="147"/>
      <c r="N87" s="164"/>
      <c r="O87" s="138" t="str">
        <f>IF(P87="00:00:00","",IF(AND(MONTH(P87)=4,DAY(P87)=1),IF(L87=60,"還暦",IF(L87=70,"古希",IF(L87=77,"喜寿",IF(L87&gt;79,"長寿","")))),IF(L87=60,"還暦",IF(L87=70,"古希",IF(L87=77,"喜寿",IF(L87&gt;79,"長寿",""))))))</f>
        <v/>
      </c>
      <c r="P87" s="140" t="str">
        <f>IF(OR(K87="00:00:00",K87="",K87=" ",K87="　"),"00:00:00",DATEVALUE(IF(LEFT(K87,1)&lt;"A",SUBSTITUTE(CONCATENATE("S",K87),":","/"),SUBSTITUTE(K87,":","/"))))</f>
        <v>00:00:00</v>
      </c>
      <c r="Q87" s="10"/>
      <c r="R87" s="25"/>
      <c r="S87" s="25"/>
      <c r="T87" s="25"/>
    </row>
    <row r="88" spans="1:20" ht="18" customHeight="1" thickBot="1" x14ac:dyDescent="0.25">
      <c r="A88" s="196"/>
      <c r="B88" s="38"/>
      <c r="C88" s="144"/>
      <c r="D88" s="146"/>
      <c r="E88" s="148"/>
      <c r="F88" s="150"/>
      <c r="G88" s="152"/>
      <c r="H88" s="144"/>
      <c r="I88" s="154"/>
      <c r="J88" s="190"/>
      <c r="K88" s="188"/>
      <c r="L88" s="139"/>
      <c r="M88" s="148"/>
      <c r="N88" s="165"/>
      <c r="O88" s="139"/>
      <c r="P88" s="140"/>
      <c r="Q88" s="10"/>
      <c r="R88" s="25"/>
      <c r="S88" s="25"/>
      <c r="T88" s="25"/>
    </row>
    <row r="89" spans="1:20" ht="12" customHeight="1" thickTop="1" x14ac:dyDescent="0.2">
      <c r="A89" s="194" t="str">
        <f>CONCATENATE(IF(AND(D89&lt;&gt;"",D89&lt;&gt;" ",D89&lt;&gt;"　"),ASC(LEFT(A85,2))+1,""),IF(AND(D89&lt;&gt;"",D89&lt;&gt;" ",D89&lt;&gt;"　"),"　／　 ",""),IF(AND(D89&lt;&gt;"",D89&lt;&gt;" ",D89&lt;&gt;"　"),S2,""))</f>
        <v/>
      </c>
      <c r="B89" s="40"/>
      <c r="C89" s="155"/>
      <c r="D89" s="157"/>
      <c r="E89" s="200"/>
      <c r="F89" s="201"/>
      <c r="G89" s="151"/>
      <c r="H89" s="143"/>
      <c r="I89" s="192"/>
      <c r="J89" s="186"/>
      <c r="K89" s="187" t="s">
        <v>20</v>
      </c>
      <c r="L89" s="141" t="str">
        <f ca="1">IF(P89="00:00:00","",IF(AND(MONTH(P89)=4,DAY(P89)=1),ROUND(YEARFRAC(P89,DATE(IF(MONTH(NOW())&lt;4,YEAR(NOW())-1,YEAR(NOW())),4,1),1),0),ROUNDDOWN(YEARFRAC(P89,DATE(IF(MONTH(NOW())&lt;4,YEAR(NOW())-1,YEAR(NOW())),4,1),1),0)))</f>
        <v/>
      </c>
      <c r="M89" s="200"/>
      <c r="N89" s="217"/>
      <c r="O89" s="141" t="str">
        <f>IF(P89="00:00:00","",IF(AND(MONTH(P89)=4,DAY(P89)=1),IF(L89=60,"還暦",IF(L89=70,"古希",IF(L89=77,"喜寿",IF(L89&gt;79,"長寿","")))),IF(L89=60,"還暦",IF(L89=70,"古希",IF(L89=77,"喜寿",IF(L89&gt;79,"長寿",""))))))</f>
        <v/>
      </c>
      <c r="P89" s="140" t="str">
        <f>IF(OR(K89="00:00:00",K89="",K89=" ",K89="　"),"00:00:00",DATEVALUE(IF(LEFT(K89,1)&lt;"A",SUBSTITUTE(CONCATENATE("S",K89),":","/"),SUBSTITUTE(K89,":","/"))))</f>
        <v>00:00:00</v>
      </c>
      <c r="Q89" s="10"/>
      <c r="R89" s="25"/>
      <c r="S89" s="25"/>
      <c r="T89" s="25"/>
    </row>
    <row r="90" spans="1:20" ht="18" customHeight="1" x14ac:dyDescent="0.2">
      <c r="A90" s="195"/>
      <c r="B90" s="38"/>
      <c r="C90" s="156"/>
      <c r="D90" s="158"/>
      <c r="E90" s="159"/>
      <c r="F90" s="160"/>
      <c r="G90" s="163"/>
      <c r="H90" s="156"/>
      <c r="I90" s="193"/>
      <c r="J90" s="162"/>
      <c r="K90" s="189"/>
      <c r="L90" s="142"/>
      <c r="M90" s="159"/>
      <c r="N90" s="168"/>
      <c r="O90" s="142"/>
      <c r="P90" s="140"/>
      <c r="Q90" s="10"/>
      <c r="R90" s="25"/>
      <c r="S90" s="25"/>
      <c r="T90" s="25"/>
    </row>
    <row r="91" spans="1:20" ht="12" customHeight="1" x14ac:dyDescent="0.2">
      <c r="A91" s="195"/>
      <c r="B91" s="35"/>
      <c r="C91" s="143"/>
      <c r="D91" s="145"/>
      <c r="E91" s="147"/>
      <c r="F91" s="149"/>
      <c r="G91" s="151"/>
      <c r="H91" s="143"/>
      <c r="I91" s="153"/>
      <c r="J91" s="161"/>
      <c r="K91" s="187" t="s">
        <v>20</v>
      </c>
      <c r="L91" s="138" t="str">
        <f ca="1">IF(P91="00:00:00","",IF(AND(MONTH(P91)=4,DAY(P91)=1),ROUND(YEARFRAC(P91,DATE(IF(MONTH(NOW())&lt;4,YEAR(NOW())-1,YEAR(NOW())),4,1),1),0),ROUNDDOWN(YEARFRAC(P91,DATE(IF(MONTH(NOW())&lt;4,YEAR(NOW())-1,YEAR(NOW())),4,1),1),0)))</f>
        <v/>
      </c>
      <c r="M91" s="147"/>
      <c r="N91" s="164"/>
      <c r="O91" s="138" t="str">
        <f>IF(P91="00:00:00","",IF(AND(MONTH(P91)=4,DAY(P91)=1),IF(L91=60,"還暦",IF(L91=70,"古希",IF(L91=77,"喜寿",IF(L91&gt;79,"長寿","")))),IF(L91=60,"還暦",IF(L91=70,"古希",IF(L91=77,"喜寿",IF(L91&gt;79,"長寿",""))))))</f>
        <v/>
      </c>
      <c r="P91" s="140" t="str">
        <f>IF(OR(K91="00:00:00",K91="",K91=" ",K91="　"),"00:00:00",DATEVALUE(IF(LEFT(K91,1)&lt;"A",SUBSTITUTE(CONCATENATE("S",K91),":","/"),SUBSTITUTE(K91,":","/"))))</f>
        <v>00:00:00</v>
      </c>
      <c r="Q91" s="10"/>
      <c r="R91" s="25"/>
      <c r="S91" s="25"/>
      <c r="T91" s="25"/>
    </row>
    <row r="92" spans="1:20" ht="18" customHeight="1" thickBot="1" x14ac:dyDescent="0.25">
      <c r="A92" s="196"/>
      <c r="B92" s="39"/>
      <c r="C92" s="144"/>
      <c r="D92" s="146"/>
      <c r="E92" s="148"/>
      <c r="F92" s="150"/>
      <c r="G92" s="152"/>
      <c r="H92" s="144"/>
      <c r="I92" s="154"/>
      <c r="J92" s="190"/>
      <c r="K92" s="188"/>
      <c r="L92" s="139"/>
      <c r="M92" s="148"/>
      <c r="N92" s="165"/>
      <c r="O92" s="139"/>
      <c r="P92" s="140"/>
      <c r="Q92" s="10"/>
      <c r="R92" s="25"/>
      <c r="S92" s="25"/>
      <c r="T92" s="25"/>
    </row>
    <row r="93" spans="1:20" ht="12" customHeight="1" thickTop="1" x14ac:dyDescent="0.2">
      <c r="A93" s="194" t="str">
        <f>CONCATENATE(IF(AND(D93&lt;&gt;"",D93&lt;&gt;" ",D93&lt;&gt;"　"),ASC(LEFT(A89,2))+1,""),IF(AND(D93&lt;&gt;"",D93&lt;&gt;" ",D93&lt;&gt;"　"),"　／　 ",""),IF(AND(D93&lt;&gt;"",D93&lt;&gt;" ",D93&lt;&gt;"　"),S2,""))</f>
        <v/>
      </c>
      <c r="B93" s="61"/>
      <c r="C93" s="218"/>
      <c r="D93" s="219"/>
      <c r="E93" s="220"/>
      <c r="F93" s="221"/>
      <c r="G93" s="151"/>
      <c r="H93" s="143"/>
      <c r="I93" s="193"/>
      <c r="J93" s="222"/>
      <c r="K93" s="187" t="s">
        <v>20</v>
      </c>
      <c r="L93" s="141" t="str">
        <f ca="1">IF(P93="00:00:00","",IF(AND(MONTH(P93)=4,DAY(P93)=1),ROUND(YEARFRAC(P93,DATE(IF(MONTH(NOW())&lt;4,YEAR(NOW())-1,YEAR(NOW())),4,1),1),0),ROUNDDOWN(YEARFRAC(P93,DATE(IF(MONTH(NOW())&lt;4,YEAR(NOW())-1,YEAR(NOW())),4,1),1),0)))</f>
        <v/>
      </c>
      <c r="M93" s="220"/>
      <c r="N93" s="223"/>
      <c r="O93" s="141" t="str">
        <f>IF(P93="00:00:00","",IF(AND(MONTH(P93)=4,DAY(P93)=1),IF(L93=60,"還暦",IF(L93=70,"古希",IF(L93=77,"喜寿",IF(L93&gt;79,"長寿","")))),IF(L93=60,"還暦",IF(L93=70,"古希",IF(L93=77,"喜寿",IF(L93&gt;79,"長寿",""))))))</f>
        <v/>
      </c>
      <c r="P93" s="140" t="str">
        <f>IF(OR(K93="00:00:00",K93="",K93=" ",K93="　"),"00:00:00",DATEVALUE(IF(LEFT(K93,1)&lt;"A",SUBSTITUTE(CONCATENATE("S",K93),":","/"),SUBSTITUTE(K93,":","/"))))</f>
        <v>00:00:00</v>
      </c>
      <c r="Q93" s="10"/>
      <c r="R93" s="25"/>
      <c r="S93" s="25"/>
      <c r="T93" s="25"/>
    </row>
    <row r="94" spans="1:20" ht="18" customHeight="1" x14ac:dyDescent="0.2">
      <c r="A94" s="195"/>
      <c r="B94" s="38"/>
      <c r="C94" s="156"/>
      <c r="D94" s="158"/>
      <c r="E94" s="159"/>
      <c r="F94" s="160"/>
      <c r="G94" s="163"/>
      <c r="H94" s="156"/>
      <c r="I94" s="191"/>
      <c r="J94" s="162"/>
      <c r="K94" s="189"/>
      <c r="L94" s="142"/>
      <c r="M94" s="159"/>
      <c r="N94" s="168"/>
      <c r="O94" s="142"/>
      <c r="P94" s="140"/>
      <c r="Q94" s="10"/>
      <c r="R94" s="25"/>
      <c r="S94" s="25"/>
      <c r="T94" s="25"/>
    </row>
    <row r="95" spans="1:20" ht="12" customHeight="1" x14ac:dyDescent="0.2">
      <c r="A95" s="195"/>
      <c r="B95" s="35"/>
      <c r="C95" s="143"/>
      <c r="D95" s="145"/>
      <c r="E95" s="220"/>
      <c r="F95" s="221"/>
      <c r="G95" s="151"/>
      <c r="H95" s="143"/>
      <c r="I95" s="193"/>
      <c r="J95" s="161"/>
      <c r="K95" s="187" t="s">
        <v>20</v>
      </c>
      <c r="L95" s="138" t="str">
        <f ca="1">IF(P95="00:00:00","",IF(AND(MONTH(P95)=4,DAY(P95)=1),ROUND(YEARFRAC(P95,DATE(IF(MONTH(NOW())&lt;4,YEAR(NOW())-1,YEAR(NOW())),4,1),1),0),ROUNDDOWN(YEARFRAC(P95,DATE(IF(MONTH(NOW())&lt;4,YEAR(NOW())-1,YEAR(NOW())),4,1),1),0)))</f>
        <v/>
      </c>
      <c r="M95" s="147"/>
      <c r="N95" s="164"/>
      <c r="O95" s="138" t="str">
        <f>IF(P95="00:00:00","",IF(AND(MONTH(P95)=4,DAY(P95)=1),IF(L95=60,"還暦",IF(L95=70,"古希",IF(L95=77,"喜寿",IF(L95&gt;79,"長寿","")))),IF(L95=60,"還暦",IF(L95=70,"古希",IF(L95=77,"喜寿",IF(L95&gt;79,"長寿",""))))))</f>
        <v/>
      </c>
      <c r="P95" s="140" t="str">
        <f>IF(OR(K95="00:00:00",K95="",K95=" ",K95="　"),"00:00:00",DATEVALUE(IF(LEFT(K95,1)&lt;"A",SUBSTITUTE(CONCATENATE("S",K95),":","/"),SUBSTITUTE(K95,":","/"))))</f>
        <v>00:00:00</v>
      </c>
      <c r="Q95" s="10"/>
      <c r="R95" s="25"/>
      <c r="S95" s="25"/>
      <c r="T95" s="25"/>
    </row>
    <row r="96" spans="1:20" ht="18" customHeight="1" thickBot="1" x14ac:dyDescent="0.25">
      <c r="A96" s="196"/>
      <c r="B96" s="38"/>
      <c r="C96" s="144"/>
      <c r="D96" s="146"/>
      <c r="E96" s="148"/>
      <c r="F96" s="150"/>
      <c r="G96" s="152"/>
      <c r="H96" s="144"/>
      <c r="I96" s="154"/>
      <c r="J96" s="190"/>
      <c r="K96" s="188"/>
      <c r="L96" s="139"/>
      <c r="M96" s="148"/>
      <c r="N96" s="165"/>
      <c r="O96" s="139"/>
      <c r="P96" s="140"/>
      <c r="Q96" s="10"/>
      <c r="R96" s="25"/>
      <c r="S96" s="25"/>
      <c r="T96" s="25"/>
    </row>
    <row r="97" spans="1:20" ht="12" customHeight="1" thickTop="1" x14ac:dyDescent="0.2">
      <c r="A97" s="194" t="str">
        <f>CONCATENATE(IF(AND(D97&lt;&gt;"",D97&lt;&gt;" ",D97&lt;&gt;"　"),ASC(LEFT(A93,2))+1,""),IF(AND(D97&lt;&gt;"",D97&lt;&gt;" ",D97&lt;&gt;"　"),"　／　 ",""),IF(AND(D97&lt;&gt;"",D97&lt;&gt;" ",D97&lt;&gt;"　"),S2,""))</f>
        <v/>
      </c>
      <c r="B97" s="40"/>
      <c r="C97" s="155"/>
      <c r="D97" s="157"/>
      <c r="E97" s="200"/>
      <c r="F97" s="201"/>
      <c r="G97" s="151"/>
      <c r="H97" s="143"/>
      <c r="I97" s="153"/>
      <c r="J97" s="161"/>
      <c r="K97" s="187" t="s">
        <v>20</v>
      </c>
      <c r="L97" s="141" t="str">
        <f ca="1">IF(P97="00:00:00","",IF(AND(MONTH(P97)=4,DAY(P97)=1),ROUND(YEARFRAC(P97,DATE(IF(MONTH(NOW())&lt;4,YEAR(NOW())-1,YEAR(NOW())),4,1),1),0),ROUNDDOWN(YEARFRAC(P97,DATE(IF(MONTH(NOW())&lt;4,YEAR(NOW())-1,YEAR(NOW())),4,1),1),0)))</f>
        <v/>
      </c>
      <c r="M97" s="147"/>
      <c r="N97" s="164"/>
      <c r="O97" s="141" t="str">
        <f>IF(P97="00:00:00","",IF(AND(MONTH(P97)=4,DAY(P97)=1),IF(L97=60,"還暦",IF(L97=70,"古希",IF(L97=77,"喜寿",IF(L97&gt;79,"長寿","")))),IF(L97=60,"還暦",IF(L97=70,"古希",IF(L97=77,"喜寿",IF(L97&gt;79,"長寿",""))))))</f>
        <v/>
      </c>
      <c r="P97" s="140" t="str">
        <f>IF(OR(K97="00:00:00",K97="",K97=" ",K97="　"),"00:00:00",DATEVALUE(IF(LEFT(K97,1)&lt;"A",SUBSTITUTE(CONCATENATE("S",K97),":","/"),SUBSTITUTE(K97,":","/"))))</f>
        <v>00:00:00</v>
      </c>
      <c r="Q97" s="10"/>
      <c r="R97" s="25"/>
      <c r="S97" s="25"/>
      <c r="T97" s="25"/>
    </row>
    <row r="98" spans="1:20" ht="18" customHeight="1" x14ac:dyDescent="0.2">
      <c r="A98" s="195"/>
      <c r="B98" s="38"/>
      <c r="C98" s="156"/>
      <c r="D98" s="158"/>
      <c r="E98" s="159"/>
      <c r="F98" s="160"/>
      <c r="G98" s="163"/>
      <c r="H98" s="156"/>
      <c r="I98" s="193"/>
      <c r="J98" s="162"/>
      <c r="K98" s="189"/>
      <c r="L98" s="142"/>
      <c r="M98" s="159"/>
      <c r="N98" s="168"/>
      <c r="O98" s="142"/>
      <c r="P98" s="140"/>
      <c r="Q98" s="10"/>
      <c r="R98" s="25"/>
      <c r="S98" s="25"/>
      <c r="T98" s="25"/>
    </row>
    <row r="99" spans="1:20" ht="12" customHeight="1" x14ac:dyDescent="0.2">
      <c r="A99" s="195"/>
      <c r="B99" s="35"/>
      <c r="C99" s="143"/>
      <c r="D99" s="145"/>
      <c r="E99" s="220"/>
      <c r="F99" s="221"/>
      <c r="G99" s="151"/>
      <c r="H99" s="143"/>
      <c r="I99" s="153"/>
      <c r="J99" s="161"/>
      <c r="K99" s="187" t="s">
        <v>20</v>
      </c>
      <c r="L99" s="138" t="str">
        <f ca="1">IF(P99="00:00:00","",IF(AND(MONTH(P99)=4,DAY(P99)=1),ROUND(YEARFRAC(P99,DATE(IF(MONTH(NOW())&lt;4,YEAR(NOW())-1,YEAR(NOW())),4,1),1),0),ROUNDDOWN(YEARFRAC(P99,DATE(IF(MONTH(NOW())&lt;4,YEAR(NOW())-1,YEAR(NOW())),4,1),1),0)))</f>
        <v/>
      </c>
      <c r="M99" s="147"/>
      <c r="N99" s="164"/>
      <c r="O99" s="138" t="str">
        <f>IF(P99="00:00:00","",IF(AND(MONTH(P99)=4,DAY(P99)=1),IF(L99=60,"還暦",IF(L99=70,"古希",IF(L99=77,"喜寿",IF(L99&gt;79,"長寿","")))),IF(L99=60,"還暦",IF(L99=70,"古希",IF(L99=77,"喜寿",IF(L99&gt;79,"長寿",""))))))</f>
        <v/>
      </c>
      <c r="P99" s="140" t="str">
        <f>IF(OR(K99="00:00:00",K99="",K99=" ",K99="　"),"00:00:00",DATEVALUE(IF(LEFT(K99,1)&lt;"A",SUBSTITUTE(CONCATENATE("S",K99),":","/"),SUBSTITUTE(K99,":","/"))))</f>
        <v>00:00:00</v>
      </c>
      <c r="Q99" s="10"/>
      <c r="R99" s="25"/>
      <c r="S99" s="25"/>
      <c r="T99" s="25"/>
    </row>
    <row r="100" spans="1:20" ht="18" customHeight="1" thickBot="1" x14ac:dyDescent="0.25">
      <c r="A100" s="196"/>
      <c r="B100" s="38"/>
      <c r="C100" s="144"/>
      <c r="D100" s="146"/>
      <c r="E100" s="148"/>
      <c r="F100" s="150"/>
      <c r="G100" s="152"/>
      <c r="H100" s="144"/>
      <c r="I100" s="154"/>
      <c r="J100" s="190"/>
      <c r="K100" s="188"/>
      <c r="L100" s="139"/>
      <c r="M100" s="148"/>
      <c r="N100" s="165"/>
      <c r="O100" s="139"/>
      <c r="P100" s="140"/>
      <c r="Q100" s="10"/>
      <c r="R100" s="25"/>
      <c r="S100" s="25"/>
      <c r="T100" s="25"/>
    </row>
    <row r="101" spans="1:20" ht="12" customHeight="1" thickTop="1" x14ac:dyDescent="0.2">
      <c r="A101" s="194" t="str">
        <f>CONCATENATE(IF(AND(D101&lt;&gt;"",D101&lt;&gt;" ",D101&lt;&gt;"　"),ASC(LEFT(A97,2))+1,""),IF(AND(D101&lt;&gt;"",D101&lt;&gt;" ",D101&lt;&gt;"　"),"　／　 ",""),IF(AND(D101&lt;&gt;"",D101&lt;&gt;" ",D101&lt;&gt;"　"),S2,""))</f>
        <v/>
      </c>
      <c r="B101" s="40"/>
      <c r="C101" s="155"/>
      <c r="D101" s="157"/>
      <c r="E101" s="200"/>
      <c r="F101" s="201"/>
      <c r="G101" s="151"/>
      <c r="H101" s="143"/>
      <c r="I101" s="153"/>
      <c r="J101" s="161"/>
      <c r="K101" s="187" t="s">
        <v>20</v>
      </c>
      <c r="L101" s="141" t="str">
        <f ca="1">IF(P101="00:00:00","",IF(AND(MONTH(P101)=4,DAY(P101)=1),ROUND(YEARFRAC(P101,DATE(IF(MONTH(NOW())&lt;4,YEAR(NOW())-1,YEAR(NOW())),4,1),1),0),ROUNDDOWN(YEARFRAC(P101,DATE(IF(MONTH(NOW())&lt;4,YEAR(NOW())-1,YEAR(NOW())),4,1),1),0)))</f>
        <v/>
      </c>
      <c r="M101" s="147"/>
      <c r="N101" s="164"/>
      <c r="O101" s="141" t="str">
        <f>IF(P101="00:00:00","",IF(AND(MONTH(P101)=4,DAY(P101)=1),IF(L101=60,"還暦",IF(L101=70,"古希",IF(L101=77,"喜寿",IF(L101&gt;79,"長寿","")))),IF(L101=60,"還暦",IF(L101=70,"古希",IF(L101=77,"喜寿",IF(L101&gt;79,"長寿",""))))))</f>
        <v/>
      </c>
      <c r="P101" s="140" t="str">
        <f>IF(OR(K101="00:00:00",K101="",K101=" ",K101="　"),"00:00:00",DATEVALUE(IF(LEFT(K101,1)&lt;"A",SUBSTITUTE(CONCATENATE("S",K101),":","/"),SUBSTITUTE(K101,":","/"))))</f>
        <v>00:00:00</v>
      </c>
      <c r="Q101" s="10"/>
      <c r="R101" s="25"/>
      <c r="S101" s="25"/>
      <c r="T101" s="25"/>
    </row>
    <row r="102" spans="1:20" ht="18" customHeight="1" x14ac:dyDescent="0.2">
      <c r="A102" s="195"/>
      <c r="B102" s="38"/>
      <c r="C102" s="156"/>
      <c r="D102" s="158"/>
      <c r="E102" s="159"/>
      <c r="F102" s="160"/>
      <c r="G102" s="163"/>
      <c r="H102" s="156"/>
      <c r="I102" s="191"/>
      <c r="J102" s="162"/>
      <c r="K102" s="189"/>
      <c r="L102" s="142"/>
      <c r="M102" s="159"/>
      <c r="N102" s="168"/>
      <c r="O102" s="142"/>
      <c r="P102" s="140"/>
      <c r="Q102" s="10"/>
      <c r="R102" s="25"/>
      <c r="S102" s="25"/>
      <c r="T102" s="25"/>
    </row>
    <row r="103" spans="1:20" ht="12" customHeight="1" x14ac:dyDescent="0.2">
      <c r="A103" s="195"/>
      <c r="B103" s="35"/>
      <c r="C103" s="143"/>
      <c r="D103" s="145"/>
      <c r="E103" s="220"/>
      <c r="F103" s="221"/>
      <c r="G103" s="151"/>
      <c r="H103" s="143"/>
      <c r="I103" s="193"/>
      <c r="J103" s="161"/>
      <c r="K103" s="187" t="s">
        <v>20</v>
      </c>
      <c r="L103" s="138" t="str">
        <f ca="1">IF(P103="00:00:00","",IF(AND(MONTH(P103)=4,DAY(P103)=1),ROUND(YEARFRAC(P103,DATE(IF(MONTH(NOW())&lt;4,YEAR(NOW())-1,YEAR(NOW())),4,1),1),0),ROUNDDOWN(YEARFRAC(P103,DATE(IF(MONTH(NOW())&lt;4,YEAR(NOW())-1,YEAR(NOW())),4,1),1),0)))</f>
        <v/>
      </c>
      <c r="M103" s="147"/>
      <c r="N103" s="164"/>
      <c r="O103" s="138" t="str">
        <f>IF(P103="00:00:00","",IF(AND(MONTH(P103)=4,DAY(P103)=1),IF(L103=60,"還暦",IF(L103=70,"古希",IF(L103=77,"喜寿",IF(L103&gt;79,"長寿","")))),IF(L103=60,"還暦",IF(L103=70,"古希",IF(L103=77,"喜寿",IF(L103&gt;79,"長寿",""))))))</f>
        <v/>
      </c>
      <c r="P103" s="140" t="str">
        <f>IF(OR(K103="00:00:00",K103="",K103=" ",K103="　"),"00:00:00",DATEVALUE(IF(LEFT(K103,1)&lt;"A",SUBSTITUTE(CONCATENATE("S",K103),":","/"),SUBSTITUTE(K103,":","/"))))</f>
        <v>00:00:00</v>
      </c>
      <c r="Q103" s="10"/>
      <c r="R103" s="25"/>
      <c r="S103" s="25"/>
      <c r="T103" s="25"/>
    </row>
    <row r="104" spans="1:20" ht="18" customHeight="1" thickBot="1" x14ac:dyDescent="0.25">
      <c r="A104" s="196"/>
      <c r="B104" s="38"/>
      <c r="C104" s="144"/>
      <c r="D104" s="146"/>
      <c r="E104" s="148"/>
      <c r="F104" s="150"/>
      <c r="G104" s="152"/>
      <c r="H104" s="144"/>
      <c r="I104" s="154"/>
      <c r="J104" s="190"/>
      <c r="K104" s="188"/>
      <c r="L104" s="139"/>
      <c r="M104" s="148"/>
      <c r="N104" s="165"/>
      <c r="O104" s="139"/>
      <c r="P104" s="140"/>
      <c r="Q104" s="10"/>
      <c r="R104" s="25"/>
      <c r="S104" s="25"/>
      <c r="T104" s="25"/>
    </row>
    <row r="105" spans="1:20" ht="12" customHeight="1" thickTop="1" x14ac:dyDescent="0.2">
      <c r="A105" s="194" t="str">
        <f>CONCATENATE(IF(AND(D105&lt;&gt;"",D105&lt;&gt;" ",D105&lt;&gt;"　"),ASC(LEFT(A101,2))+1,""),IF(AND(D105&lt;&gt;"",D105&lt;&gt;" ",D105&lt;&gt;"　"),"　／　 ",""),IF(AND(D105&lt;&gt;"",D105&lt;&gt;" ",D105&lt;&gt;"　"),S2,""))</f>
        <v/>
      </c>
      <c r="B105" s="40"/>
      <c r="C105" s="155"/>
      <c r="D105" s="157"/>
      <c r="E105" s="200"/>
      <c r="F105" s="201"/>
      <c r="G105" s="151"/>
      <c r="H105" s="143"/>
      <c r="I105" s="153"/>
      <c r="J105" s="161"/>
      <c r="K105" s="187" t="s">
        <v>20</v>
      </c>
      <c r="L105" s="141" t="str">
        <f ca="1">IF(P105="00:00:00","",IF(AND(MONTH(P105)=4,DAY(P105)=1),ROUND(YEARFRAC(P105,DATE(IF(MONTH(NOW())&lt;4,YEAR(NOW())-1,YEAR(NOW())),4,1),1),0),ROUNDDOWN(YEARFRAC(P105,DATE(IF(MONTH(NOW())&lt;4,YEAR(NOW())-1,YEAR(NOW())),4,1),1),0)))</f>
        <v/>
      </c>
      <c r="M105" s="147"/>
      <c r="N105" s="164"/>
      <c r="O105" s="141" t="str">
        <f>IF(P105="00:00:00","",IF(AND(MONTH(P105)=4,DAY(P105)=1),IF(L105=60,"還暦",IF(L105=70,"古希",IF(L105=77,"喜寿",IF(L105&gt;79,"長寿","")))),IF(L105=60,"還暦",IF(L105=70,"古希",IF(L105=77,"喜寿",IF(L105&gt;79,"長寿",""))))))</f>
        <v/>
      </c>
      <c r="P105" s="140" t="str">
        <f>IF(OR(K105="00:00:00",K105="",K105=" ",K105="　"),"00:00:00",DATEVALUE(IF(LEFT(K105,1)&lt;"A",SUBSTITUTE(CONCATENATE("S",K105),":","/"),SUBSTITUTE(K105,":","/"))))</f>
        <v>00:00:00</v>
      </c>
      <c r="Q105" s="10"/>
      <c r="R105" s="25"/>
      <c r="S105" s="25"/>
      <c r="T105" s="25"/>
    </row>
    <row r="106" spans="1:20" ht="18" customHeight="1" x14ac:dyDescent="0.2">
      <c r="A106" s="195"/>
      <c r="B106" s="38"/>
      <c r="C106" s="156"/>
      <c r="D106" s="158"/>
      <c r="E106" s="159"/>
      <c r="F106" s="160"/>
      <c r="G106" s="163"/>
      <c r="H106" s="156"/>
      <c r="I106" s="193"/>
      <c r="J106" s="162"/>
      <c r="K106" s="189"/>
      <c r="L106" s="142"/>
      <c r="M106" s="159"/>
      <c r="N106" s="168"/>
      <c r="O106" s="142"/>
      <c r="P106" s="140"/>
      <c r="Q106" s="10"/>
      <c r="R106" s="25"/>
      <c r="S106" s="25"/>
      <c r="T106" s="25"/>
    </row>
    <row r="107" spans="1:20" ht="12" customHeight="1" x14ac:dyDescent="0.2">
      <c r="A107" s="195"/>
      <c r="B107" s="35"/>
      <c r="C107" s="143"/>
      <c r="D107" s="145"/>
      <c r="E107" s="220"/>
      <c r="F107" s="221"/>
      <c r="G107" s="151"/>
      <c r="H107" s="143"/>
      <c r="I107" s="153"/>
      <c r="J107" s="161"/>
      <c r="K107" s="187" t="s">
        <v>20</v>
      </c>
      <c r="L107" s="138" t="str">
        <f ca="1">IF(P107="00:00:00","",IF(AND(MONTH(P107)=4,DAY(P107)=1),ROUND(YEARFRAC(P107,DATE(IF(MONTH(NOW())&lt;4,YEAR(NOW())-1,YEAR(NOW())),4,1),1),0),ROUNDDOWN(YEARFRAC(P107,DATE(IF(MONTH(NOW())&lt;4,YEAR(NOW())-1,YEAR(NOW())),4,1),1),0)))</f>
        <v/>
      </c>
      <c r="M107" s="147"/>
      <c r="N107" s="164"/>
      <c r="O107" s="138" t="str">
        <f>IF(P107="00:00:00","",IF(AND(MONTH(P107)=4,DAY(P107)=1),IF(L107=60,"還暦",IF(L107=70,"古希",IF(L107=77,"喜寿",IF(L107&gt;79,"長寿","")))),IF(L107=60,"還暦",IF(L107=70,"古希",IF(L107=77,"喜寿",IF(L107&gt;79,"長寿",""))))))</f>
        <v/>
      </c>
      <c r="P107" s="140" t="str">
        <f>IF(OR(K107="00:00:00",K107="",K107=" ",K107="　"),"00:00:00",DATEVALUE(IF(LEFT(K107,1)&lt;"A",SUBSTITUTE(CONCATENATE("S",K107),":","/"),SUBSTITUTE(K107,":","/"))))</f>
        <v>00:00:00</v>
      </c>
      <c r="Q107" s="10"/>
      <c r="R107" s="25"/>
      <c r="S107" s="25"/>
      <c r="T107" s="25"/>
    </row>
    <row r="108" spans="1:20" ht="18" customHeight="1" thickBot="1" x14ac:dyDescent="0.25">
      <c r="A108" s="196"/>
      <c r="B108" s="38"/>
      <c r="C108" s="144"/>
      <c r="D108" s="146"/>
      <c r="E108" s="148"/>
      <c r="F108" s="150"/>
      <c r="G108" s="152"/>
      <c r="H108" s="144"/>
      <c r="I108" s="154"/>
      <c r="J108" s="190"/>
      <c r="K108" s="188"/>
      <c r="L108" s="139"/>
      <c r="M108" s="148"/>
      <c r="N108" s="165"/>
      <c r="O108" s="139"/>
      <c r="P108" s="140"/>
      <c r="Q108" s="10"/>
      <c r="R108" s="25"/>
      <c r="S108" s="25"/>
      <c r="T108" s="25"/>
    </row>
    <row r="109" spans="1:20" ht="12" customHeight="1" thickTop="1" x14ac:dyDescent="0.2">
      <c r="A109" s="194" t="str">
        <f>CONCATENATE(IF(AND(D109&lt;&gt;"",D109&lt;&gt;" ",D109&lt;&gt;"　"),ASC(LEFT(A105,2))+1,""),IF(AND(D109&lt;&gt;"",D109&lt;&gt;" ",D109&lt;&gt;"　"),"　／　 ",""),IF(AND(D109&lt;&gt;"",D109&lt;&gt;" ",D109&lt;&gt;"　"),S2,""))</f>
        <v/>
      </c>
      <c r="B109" s="40"/>
      <c r="C109" s="155"/>
      <c r="D109" s="157"/>
      <c r="E109" s="200"/>
      <c r="F109" s="201"/>
      <c r="G109" s="151"/>
      <c r="H109" s="143"/>
      <c r="I109" s="153"/>
      <c r="J109" s="161"/>
      <c r="K109" s="187" t="s">
        <v>20</v>
      </c>
      <c r="L109" s="141" t="str">
        <f ca="1">IF(P109="00:00:00","",IF(AND(MONTH(P109)=4,DAY(P109)=1),ROUND(YEARFRAC(P109,DATE(IF(MONTH(NOW())&lt;4,YEAR(NOW())-1,YEAR(NOW())),4,1),1),0),ROUNDDOWN(YEARFRAC(P109,DATE(IF(MONTH(NOW())&lt;4,YEAR(NOW())-1,YEAR(NOW())),4,1),1),0)))</f>
        <v/>
      </c>
      <c r="M109" s="147"/>
      <c r="N109" s="164"/>
      <c r="O109" s="141" t="str">
        <f>IF(P109="00:00:00","",IF(AND(MONTH(P109)=4,DAY(P109)=1),IF(L109=60,"還暦",IF(L109=70,"古希",IF(L109=77,"喜寿",IF(L109&gt;79,"長寿","")))),IF(L109=60,"還暦",IF(L109=70,"古希",IF(L109=77,"喜寿",IF(L109&gt;79,"長寿",""))))))</f>
        <v/>
      </c>
      <c r="P109" s="140" t="str">
        <f>IF(OR(K109="00:00:00",K109="",K109=" ",K109="　"),"00:00:00",DATEVALUE(IF(LEFT(K109,1)&lt;"A",SUBSTITUTE(CONCATENATE("S",K109),":","/"),SUBSTITUTE(K109,":","/"))))</f>
        <v>00:00:00</v>
      </c>
      <c r="Q109" s="10"/>
      <c r="R109" s="25"/>
      <c r="S109" s="25"/>
      <c r="T109" s="25"/>
    </row>
    <row r="110" spans="1:20" ht="18" customHeight="1" x14ac:dyDescent="0.2">
      <c r="A110" s="195"/>
      <c r="B110" s="38"/>
      <c r="C110" s="156"/>
      <c r="D110" s="158"/>
      <c r="E110" s="159"/>
      <c r="F110" s="160"/>
      <c r="G110" s="163"/>
      <c r="H110" s="156"/>
      <c r="I110" s="191"/>
      <c r="J110" s="162"/>
      <c r="K110" s="189"/>
      <c r="L110" s="142"/>
      <c r="M110" s="159"/>
      <c r="N110" s="168"/>
      <c r="O110" s="142"/>
      <c r="P110" s="140"/>
      <c r="Q110" s="10"/>
      <c r="R110" s="25"/>
      <c r="S110" s="25"/>
      <c r="T110" s="25"/>
    </row>
    <row r="111" spans="1:20" ht="12" customHeight="1" x14ac:dyDescent="0.2">
      <c r="A111" s="195"/>
      <c r="B111" s="35"/>
      <c r="C111" s="143"/>
      <c r="D111" s="145"/>
      <c r="E111" s="147"/>
      <c r="F111" s="149"/>
      <c r="G111" s="151"/>
      <c r="H111" s="143"/>
      <c r="I111" s="153"/>
      <c r="J111" s="161"/>
      <c r="K111" s="187" t="s">
        <v>20</v>
      </c>
      <c r="L111" s="138" t="str">
        <f ca="1">IF(P111="00:00:00","",IF(AND(MONTH(P111)=4,DAY(P111)=1),ROUND(YEARFRAC(P111,DATE(IF(MONTH(NOW())&lt;4,YEAR(NOW())-1,YEAR(NOW())),4,1),1),0),ROUNDDOWN(YEARFRAC(P111,DATE(IF(MONTH(NOW())&lt;4,YEAR(NOW())-1,YEAR(NOW())),4,1),1),0)))</f>
        <v/>
      </c>
      <c r="M111" s="147"/>
      <c r="N111" s="164"/>
      <c r="O111" s="138" t="str">
        <f>IF(P111="00:00:00","",IF(AND(MONTH(P111)=4,DAY(P111)=1),IF(L111=60,"還暦",IF(L111=70,"古希",IF(L111=77,"喜寿",IF(L111&gt;79,"長寿","")))),IF(L111=60,"還暦",IF(L111=70,"古希",IF(L111=77,"喜寿",IF(L111&gt;79,"長寿",""))))))</f>
        <v/>
      </c>
      <c r="P111" s="140" t="str">
        <f>IF(OR(K111="00:00:00",K111="",K111=" ",K111="　"),"00:00:00",DATEVALUE(IF(LEFT(K111,1)&lt;"A",SUBSTITUTE(CONCATENATE("S",K111),":","/"),SUBSTITUTE(K111,":","/"))))</f>
        <v>00:00:00</v>
      </c>
      <c r="Q111" s="10"/>
      <c r="R111" s="25"/>
      <c r="S111" s="25"/>
      <c r="T111" s="25"/>
    </row>
    <row r="112" spans="1:20" ht="18" customHeight="1" x14ac:dyDescent="0.2">
      <c r="A112" s="247"/>
      <c r="B112" s="38"/>
      <c r="C112" s="156"/>
      <c r="D112" s="158"/>
      <c r="E112" s="159"/>
      <c r="F112" s="160"/>
      <c r="G112" s="163"/>
      <c r="H112" s="156"/>
      <c r="I112" s="191"/>
      <c r="J112" s="162"/>
      <c r="K112" s="189"/>
      <c r="L112" s="142"/>
      <c r="M112" s="159"/>
      <c r="N112" s="168"/>
      <c r="O112" s="142"/>
      <c r="P112" s="140"/>
      <c r="Q112" s="10"/>
      <c r="R112" s="25"/>
      <c r="S112" s="25"/>
      <c r="T112" s="25"/>
    </row>
    <row r="113" spans="1:20" ht="18" customHeight="1" x14ac:dyDescent="0.2">
      <c r="A113" s="231" t="s">
        <v>67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30"/>
      <c r="Q113" s="10"/>
      <c r="R113" s="25"/>
      <c r="S113" s="25"/>
      <c r="T113" s="25"/>
    </row>
    <row r="114" spans="1:20" ht="19.5" customHeight="1" x14ac:dyDescent="0.2">
      <c r="A114" s="31" t="s">
        <v>66</v>
      </c>
      <c r="B114" s="27"/>
      <c r="C114" s="10"/>
      <c r="D114" s="10"/>
      <c r="E114" s="22"/>
      <c r="F114" s="22"/>
      <c r="G114" s="10"/>
      <c r="H114" s="22"/>
      <c r="I114" s="22"/>
      <c r="J114" s="10"/>
      <c r="K114" s="10"/>
      <c r="L114" s="10"/>
      <c r="M114" s="10"/>
      <c r="N114" s="10"/>
      <c r="O114" s="10"/>
      <c r="P114" s="2"/>
      <c r="Q114" s="10"/>
      <c r="R114" s="25"/>
      <c r="S114" s="25"/>
      <c r="T114" s="25"/>
    </row>
    <row r="115" spans="1:20" ht="27.75" customHeight="1" x14ac:dyDescent="0.2">
      <c r="A115" s="232" t="str">
        <f>A58</f>
        <v>　様式１　　第　49　回　全日本レディースソフトテニス個人戦大会　　申込書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14"/>
      <c r="Q115" s="24"/>
      <c r="R115" s="25"/>
      <c r="S115" s="25"/>
      <c r="T115" s="25"/>
    </row>
    <row r="116" spans="1:20" ht="23.25" customHeight="1" x14ac:dyDescent="0.2">
      <c r="A116" s="233" t="str">
        <f>IF($A$2=0,"",$A$2)</f>
        <v>種別　（ き く</v>
      </c>
      <c r="B116" s="229"/>
      <c r="C116" s="52" t="str">
        <f>C59</f>
        <v>）（</v>
      </c>
      <c r="D116" s="53" t="str">
        <f>IF($D$2=0,"",$D$2)</f>
        <v>千葉</v>
      </c>
      <c r="E116" s="63" t="str">
        <f>E59</f>
        <v>支部　）</v>
      </c>
      <c r="F116" s="62"/>
      <c r="G116" s="62"/>
      <c r="H116" s="54"/>
      <c r="I116" s="55"/>
      <c r="J116" s="55"/>
      <c r="K116" s="55"/>
      <c r="L116" s="56">
        <f>L59</f>
        <v>0</v>
      </c>
      <c r="M116" s="57" t="str">
        <f>M59</f>
        <v>令和４年</v>
      </c>
      <c r="N116" s="57" t="str">
        <f>N59</f>
        <v>４月</v>
      </c>
      <c r="O116" s="57" t="str">
        <f>O59</f>
        <v>1日</v>
      </c>
      <c r="Q116" s="26"/>
      <c r="R116" s="25"/>
      <c r="S116" s="25"/>
      <c r="T116" s="25"/>
    </row>
    <row r="117" spans="1:20" ht="13.5" customHeight="1" x14ac:dyDescent="0.2">
      <c r="A117" s="234" t="str">
        <f>A60</f>
        <v>申込責任者氏名</v>
      </c>
      <c r="B117" s="235"/>
      <c r="C117" s="236"/>
      <c r="D117" s="43" t="str">
        <f>D60</f>
        <v>申込責任者</v>
      </c>
      <c r="E117" s="237" t="str">
        <f>E60</f>
        <v>〒277</v>
      </c>
      <c r="F117" s="238"/>
      <c r="G117" s="58" t="str">
        <f>G60</f>
        <v>－</v>
      </c>
      <c r="H117" s="59" t="str">
        <f>IF($H$3=0,"",$H$3)</f>
        <v>0826</v>
      </c>
      <c r="I117" s="238" t="str">
        <f>IF($I$3=0,"",$I$3)</f>
        <v/>
      </c>
      <c r="J117" s="239"/>
      <c r="K117" s="240"/>
      <c r="L117" s="138" t="str">
        <f>L60</f>
        <v>℡</v>
      </c>
      <c r="M117" s="225" t="str">
        <f>IF($M$3=0,"",$M$3)</f>
        <v>04-7131-4304</v>
      </c>
      <c r="N117" s="226"/>
      <c r="O117" s="227"/>
      <c r="P117" s="5"/>
      <c r="Q117" s="27"/>
      <c r="R117" s="25"/>
      <c r="S117" s="25"/>
      <c r="T117" s="25"/>
    </row>
    <row r="118" spans="1:20" ht="21.75" customHeight="1" x14ac:dyDescent="0.2">
      <c r="A118" s="244" t="str">
        <f>IF($A$4=0,"",$A$4)</f>
        <v>井上光子</v>
      </c>
      <c r="B118" s="245"/>
      <c r="C118" s="246"/>
      <c r="D118" s="42" t="str">
        <f>D61</f>
        <v>住　　所</v>
      </c>
      <c r="E118" s="241" t="str">
        <f>IF($E$4=0,"",$E$4)</f>
        <v>千葉県柏市宿連寺３１９－８</v>
      </c>
      <c r="F118" s="242"/>
      <c r="G118" s="242"/>
      <c r="H118" s="242"/>
      <c r="I118" s="242"/>
      <c r="J118" s="242"/>
      <c r="K118" s="243"/>
      <c r="L118" s="224"/>
      <c r="M118" s="228"/>
      <c r="N118" s="229"/>
      <c r="O118" s="230"/>
      <c r="P118" s="5"/>
      <c r="Q118" s="27"/>
      <c r="R118" s="25"/>
      <c r="S118" s="25"/>
      <c r="T118" s="25"/>
    </row>
    <row r="119" spans="1:20" ht="20.25" customHeight="1" x14ac:dyDescent="0.2">
      <c r="A119" s="32" t="s">
        <v>19</v>
      </c>
      <c r="B119" s="13"/>
      <c r="C119" s="13"/>
      <c r="D119" s="13"/>
      <c r="E119" s="13"/>
      <c r="F119" s="13"/>
      <c r="G119" s="19"/>
      <c r="H119" s="13"/>
      <c r="I119" s="13"/>
      <c r="J119" s="13"/>
      <c r="K119" s="13"/>
      <c r="L119" s="13"/>
      <c r="M119" s="13"/>
      <c r="N119" s="13"/>
      <c r="O119" s="13"/>
      <c r="P119" s="12"/>
      <c r="Q119" s="19"/>
      <c r="R119" s="25"/>
      <c r="S119" s="25"/>
      <c r="T119" s="25"/>
    </row>
    <row r="120" spans="1:20" ht="13.5" customHeight="1" x14ac:dyDescent="0.2">
      <c r="A120" s="133" t="s">
        <v>2</v>
      </c>
      <c r="B120" s="33" t="s">
        <v>3</v>
      </c>
      <c r="C120" s="210" t="s">
        <v>4</v>
      </c>
      <c r="D120" s="212" t="s">
        <v>12</v>
      </c>
      <c r="E120" s="214" t="s">
        <v>5</v>
      </c>
      <c r="F120" s="215"/>
      <c r="G120" s="215"/>
      <c r="H120" s="215"/>
      <c r="I120" s="216"/>
      <c r="J120" s="166" t="s">
        <v>6</v>
      </c>
      <c r="K120" s="166" t="s">
        <v>8</v>
      </c>
      <c r="L120" s="133" t="s">
        <v>7</v>
      </c>
      <c r="M120" s="135" t="s">
        <v>9</v>
      </c>
      <c r="N120" s="136"/>
      <c r="O120" s="133" t="s">
        <v>10</v>
      </c>
      <c r="P120" s="7"/>
      <c r="Q120" s="8"/>
      <c r="R120" s="25"/>
      <c r="S120" s="25"/>
      <c r="T120" s="25"/>
    </row>
    <row r="121" spans="1:20" x14ac:dyDescent="0.2">
      <c r="A121" s="134"/>
      <c r="B121" s="34" t="s">
        <v>11</v>
      </c>
      <c r="C121" s="211"/>
      <c r="D121" s="213"/>
      <c r="E121" s="3" t="s">
        <v>13</v>
      </c>
      <c r="F121" s="46" t="s">
        <v>14</v>
      </c>
      <c r="G121" s="135" t="s">
        <v>15</v>
      </c>
      <c r="H121" s="208"/>
      <c r="I121" s="44" t="s">
        <v>16</v>
      </c>
      <c r="J121" s="167"/>
      <c r="K121" s="167"/>
      <c r="L121" s="134"/>
      <c r="M121" s="3" t="s">
        <v>17</v>
      </c>
      <c r="N121" s="4" t="s">
        <v>18</v>
      </c>
      <c r="O121" s="137"/>
      <c r="P121" s="9"/>
      <c r="Q121" s="10"/>
      <c r="R121" s="25"/>
      <c r="S121" s="25"/>
      <c r="T121" s="25"/>
    </row>
    <row r="122" spans="1:20" ht="12" customHeight="1" x14ac:dyDescent="0.2">
      <c r="A122" s="195" t="str">
        <f>CONCATENATE(IF(AND(D122&lt;&gt;"",D122&lt;&gt;" ",D122&lt;&gt;"　"),ASC(LEFT(A109,2))+1,""),IF(AND(D122&lt;&gt;"",D122&lt;&gt;" ",D122&lt;&gt;"　"),"　／　 ",""),IF(AND(D122&lt;&gt;"",D122&lt;&gt;" ",D122&lt;&gt;"　"),S2,""))</f>
        <v/>
      </c>
      <c r="B122" s="35"/>
      <c r="C122" s="143"/>
      <c r="D122" s="145"/>
      <c r="E122" s="147"/>
      <c r="F122" s="149"/>
      <c r="G122" s="151"/>
      <c r="H122" s="143"/>
      <c r="I122" s="153"/>
      <c r="J122" s="161"/>
      <c r="K122" s="187" t="s">
        <v>27</v>
      </c>
      <c r="L122" s="138" t="str">
        <f ca="1">IF(P122="00:00:00","",IF(AND(MONTH(P122)=4,DAY(P122)=1),ROUND(YEARFRAC(P122,DATE(IF(MONTH(NOW())&lt;4,YEAR(NOW())-1,YEAR(NOW())),4,1),1),0),ROUNDDOWN(YEARFRAC(P122,DATE(IF(MONTH(NOW())&lt;4,YEAR(NOW())-1,YEAR(NOW())),4,1),1),0)))</f>
        <v/>
      </c>
      <c r="M122" s="147"/>
      <c r="N122" s="164"/>
      <c r="O122" s="138" t="str">
        <f>IF(P122="00:00:00","",IF(AND(MONTH(P122)=4,DAY(P122)=1),IF(L122=60,"還暦",IF(L122=70,"古希",IF(L122=77,"喜寿",IF(L122&gt;79,"長寿","")))),IF(L122=60,"還暦",IF(L122=70,"古希",IF(L122=77,"喜寿",IF(L122&gt;79,"長寿",""))))))</f>
        <v/>
      </c>
      <c r="P122" s="140" t="str">
        <f>IF(OR(K122="00:00:00",K122="",K122=" ",K122="　"),"00:00:00",DATEVALUE(IF(LEFT(K122,1)&lt;"A",SUBSTITUTE(CONCATENATE("S",K122),":","/"),SUBSTITUTE(K122,":","/"))))</f>
        <v>00:00:00</v>
      </c>
      <c r="Q122" s="10"/>
      <c r="R122" s="25"/>
      <c r="S122" s="25"/>
      <c r="T122" s="25"/>
    </row>
    <row r="123" spans="1:20" ht="18" customHeight="1" x14ac:dyDescent="0.2">
      <c r="A123" s="195"/>
      <c r="B123" s="36"/>
      <c r="C123" s="156"/>
      <c r="D123" s="158"/>
      <c r="E123" s="159"/>
      <c r="F123" s="160"/>
      <c r="G123" s="163"/>
      <c r="H123" s="156"/>
      <c r="I123" s="191"/>
      <c r="J123" s="162"/>
      <c r="K123" s="189"/>
      <c r="L123" s="142"/>
      <c r="M123" s="159"/>
      <c r="N123" s="168"/>
      <c r="O123" s="142"/>
      <c r="P123" s="140"/>
      <c r="Q123" s="10"/>
      <c r="R123" s="25"/>
      <c r="S123" s="25"/>
      <c r="T123" s="25"/>
    </row>
    <row r="124" spans="1:20" ht="12" customHeight="1" x14ac:dyDescent="0.2">
      <c r="A124" s="195"/>
      <c r="B124" s="35"/>
      <c r="C124" s="143"/>
      <c r="D124" s="145"/>
      <c r="E124" s="147"/>
      <c r="F124" s="149"/>
      <c r="G124" s="151"/>
      <c r="H124" s="143"/>
      <c r="I124" s="153"/>
      <c r="J124" s="161"/>
      <c r="K124" s="187" t="s">
        <v>27</v>
      </c>
      <c r="L124" s="138" t="str">
        <f ca="1">IF(P124="00:00:00","",IF(AND(MONTH(P124)=4,DAY(P124)=1),ROUND(YEARFRAC(P124,DATE(IF(MONTH(NOW())&lt;4,YEAR(NOW())-1,YEAR(NOW())),4,1),1),0),ROUNDDOWN(YEARFRAC(P124,DATE(IF(MONTH(NOW())&lt;4,YEAR(NOW())-1,YEAR(NOW())),4,1),1),0)))</f>
        <v/>
      </c>
      <c r="M124" s="147"/>
      <c r="N124" s="164"/>
      <c r="O124" s="138" t="str">
        <f>IF(P124="00:00:00","",IF(AND(MONTH(P124)=4,DAY(P124)=1),IF(L124=60,"還暦",IF(L124=70,"古希",IF(L124=77,"喜寿",IF(L124&gt;79,"長寿","")))),IF(L124=60,"還暦",IF(L124=70,"古希",IF(L124=77,"喜寿",IF(L124&gt;79,"長寿",""))))))</f>
        <v/>
      </c>
      <c r="P124" s="140" t="str">
        <f>IF(OR(K124="00:00:00",K124="",K124=" ",K124="　"),"00:00:00",DATEVALUE(IF(LEFT(K124,1)&lt;"A",SUBSTITUTE(CONCATENATE("S",K124),":","/"),SUBSTITUTE(K124,":","/"))))</f>
        <v>00:00:00</v>
      </c>
      <c r="Q124" s="10"/>
      <c r="R124" s="25"/>
      <c r="S124" s="25"/>
      <c r="T124" s="25"/>
    </row>
    <row r="125" spans="1:20" ht="18" customHeight="1" thickBot="1" x14ac:dyDescent="0.25">
      <c r="A125" s="196"/>
      <c r="B125" s="36"/>
      <c r="C125" s="144"/>
      <c r="D125" s="146"/>
      <c r="E125" s="148"/>
      <c r="F125" s="150"/>
      <c r="G125" s="152"/>
      <c r="H125" s="144"/>
      <c r="I125" s="154"/>
      <c r="J125" s="190"/>
      <c r="K125" s="188"/>
      <c r="L125" s="139"/>
      <c r="M125" s="148"/>
      <c r="N125" s="165"/>
      <c r="O125" s="139"/>
      <c r="P125" s="140"/>
      <c r="Q125" s="10"/>
      <c r="R125" s="25"/>
      <c r="S125" s="25"/>
      <c r="T125" s="25"/>
    </row>
    <row r="126" spans="1:20" ht="12" customHeight="1" thickTop="1" x14ac:dyDescent="0.2">
      <c r="A126" s="194" t="str">
        <f>CONCATENATE(IF(AND(D126&lt;&gt;"",D126&lt;&gt;" ",D126&lt;&gt;"　"),ASC(LEFT(A122,2))+1,""),IF(AND(D126&lt;&gt;"",D126&lt;&gt;" ",D126&lt;&gt;"　"),"　／　 ",""),IF(AND(D126&lt;&gt;"",D126&lt;&gt;" ",D126&lt;&gt;"　"),S2,""))</f>
        <v/>
      </c>
      <c r="B126" s="40"/>
      <c r="C126" s="155"/>
      <c r="D126" s="157"/>
      <c r="E126" s="147"/>
      <c r="F126" s="149"/>
      <c r="G126" s="151"/>
      <c r="H126" s="143"/>
      <c r="I126" s="192"/>
      <c r="J126" s="161"/>
      <c r="K126" s="187" t="s">
        <v>20</v>
      </c>
      <c r="L126" s="141" t="str">
        <f ca="1">IF(P126="00:00:00","",IF(AND(MONTH(P126)=4,DAY(P126)=1),ROUND(YEARFRAC(P126,DATE(IF(MONTH(NOW())&lt;4,YEAR(NOW())-1,YEAR(NOW())),4,1),1),0),ROUNDDOWN(YEARFRAC(P126,DATE(IF(MONTH(NOW())&lt;4,YEAR(NOW())-1,YEAR(NOW())),4,1),1),0)))</f>
        <v/>
      </c>
      <c r="M126" s="147"/>
      <c r="N126" s="164"/>
      <c r="O126" s="141" t="str">
        <f>IF(P126="00:00:00","",IF(AND(MONTH(P126)=4,DAY(P126)=1),IF(L126=60,"還暦",IF(L126=70,"古希",IF(L126=77,"喜寿",IF(L126&gt;79,"長寿","")))),IF(L126=60,"還暦",IF(L126=70,"古希",IF(L126=77,"喜寿",IF(L126&gt;79,"長寿",""))))))</f>
        <v/>
      </c>
      <c r="P126" s="140" t="str">
        <f>IF(OR(K126="00:00:00",K126="",K126=" ",K126="　"),"00:00:00",DATEVALUE(IF(LEFT(K126,1)&lt;"A",SUBSTITUTE(CONCATENATE("S",K126),":","/"),SUBSTITUTE(K126,":","/"))))</f>
        <v>00:00:00</v>
      </c>
      <c r="Q126" s="10"/>
      <c r="R126" s="25"/>
      <c r="S126" s="25"/>
      <c r="T126" s="25"/>
    </row>
    <row r="127" spans="1:20" ht="18" customHeight="1" x14ac:dyDescent="0.2">
      <c r="A127" s="195"/>
      <c r="B127" s="37"/>
      <c r="C127" s="156"/>
      <c r="D127" s="158"/>
      <c r="E127" s="159"/>
      <c r="F127" s="160"/>
      <c r="G127" s="163"/>
      <c r="H127" s="156"/>
      <c r="I127" s="191"/>
      <c r="J127" s="162"/>
      <c r="K127" s="189"/>
      <c r="L127" s="142"/>
      <c r="M127" s="159"/>
      <c r="N127" s="168"/>
      <c r="O127" s="142"/>
      <c r="P127" s="140"/>
      <c r="Q127" s="10"/>
      <c r="R127" s="25"/>
      <c r="S127" s="25"/>
      <c r="T127" s="25"/>
    </row>
    <row r="128" spans="1:20" ht="12" customHeight="1" x14ac:dyDescent="0.2">
      <c r="A128" s="195"/>
      <c r="B128" s="35"/>
      <c r="C128" s="143"/>
      <c r="D128" s="145"/>
      <c r="E128" s="147"/>
      <c r="F128" s="149"/>
      <c r="G128" s="151"/>
      <c r="H128" s="143"/>
      <c r="I128" s="153"/>
      <c r="J128" s="161"/>
      <c r="K128" s="187" t="s">
        <v>20</v>
      </c>
      <c r="L128" s="138" t="str">
        <f ca="1">IF(P128="00:00:00","",IF(AND(MONTH(P128)=4,DAY(P128)=1),ROUND(YEARFRAC(P128,DATE(IF(MONTH(NOW())&lt;4,YEAR(NOW())-1,YEAR(NOW())),4,1),1),0),ROUNDDOWN(YEARFRAC(P128,DATE(IF(MONTH(NOW())&lt;4,YEAR(NOW())-1,YEAR(NOW())),4,1),1),0)))</f>
        <v/>
      </c>
      <c r="M128" s="147"/>
      <c r="N128" s="164"/>
      <c r="O128" s="138" t="str">
        <f>IF(P128="00:00:00","",IF(AND(MONTH(P128)=4,DAY(P128)=1),IF(L128=60,"還暦",IF(L128=70,"古希",IF(L128=77,"喜寿",IF(L128&gt;79,"長寿","")))),IF(L128=60,"還暦",IF(L128=70,"古希",IF(L128=77,"喜寿",IF(L128&gt;79,"長寿",""))))))</f>
        <v/>
      </c>
      <c r="P128" s="140" t="str">
        <f>IF(OR(K128="00:00:00",K128="",K128=" ",K128="　"),"00:00:00",DATEVALUE(IF(LEFT(K128,1)&lt;"A",SUBSTITUTE(CONCATENATE("S",K128),":","/"),SUBSTITUTE(K128,":","/"))))</f>
        <v>00:00:00</v>
      </c>
      <c r="Q128" s="10"/>
      <c r="R128" s="25"/>
      <c r="S128" s="25"/>
      <c r="T128" s="25"/>
    </row>
    <row r="129" spans="1:20" ht="18" customHeight="1" thickBot="1" x14ac:dyDescent="0.25">
      <c r="A129" s="196"/>
      <c r="B129" s="38"/>
      <c r="C129" s="144"/>
      <c r="D129" s="146"/>
      <c r="E129" s="148"/>
      <c r="F129" s="150"/>
      <c r="G129" s="152"/>
      <c r="H129" s="144"/>
      <c r="I129" s="154"/>
      <c r="J129" s="190"/>
      <c r="K129" s="188"/>
      <c r="L129" s="139"/>
      <c r="M129" s="148"/>
      <c r="N129" s="165"/>
      <c r="O129" s="139"/>
      <c r="P129" s="140"/>
      <c r="Q129" s="10"/>
      <c r="R129" s="25"/>
      <c r="S129" s="25"/>
      <c r="T129" s="25"/>
    </row>
    <row r="130" spans="1:20" ht="12" customHeight="1" thickTop="1" x14ac:dyDescent="0.2">
      <c r="A130" s="194" t="str">
        <f>CONCATENATE(IF(AND(D130&lt;&gt;"",D130&lt;&gt;" ",D130&lt;&gt;"　"),ASC(LEFT(A126,2))+1,""),IF(AND(D130&lt;&gt;"",D130&lt;&gt;" ",D130&lt;&gt;"　"),"　／　 ",""),IF(AND(D130&lt;&gt;"",D130&lt;&gt;" ",D130&lt;&gt;"　"),S2,""))</f>
        <v/>
      </c>
      <c r="B130" s="40"/>
      <c r="C130" s="155"/>
      <c r="D130" s="157"/>
      <c r="E130" s="200"/>
      <c r="F130" s="201"/>
      <c r="G130" s="151"/>
      <c r="H130" s="143"/>
      <c r="I130" s="192"/>
      <c r="J130" s="186"/>
      <c r="K130" s="187" t="s">
        <v>20</v>
      </c>
      <c r="L130" s="141" t="str">
        <f ca="1">IF(P130="00:00:00","",IF(AND(MONTH(P130)=4,DAY(P130)=1),ROUND(YEARFRAC(P130,DATE(IF(MONTH(NOW())&lt;4,YEAR(NOW())-1,YEAR(NOW())),4,1),1),0),ROUNDDOWN(YEARFRAC(P130,DATE(IF(MONTH(NOW())&lt;4,YEAR(NOW())-1,YEAR(NOW())),4,1),1),0)))</f>
        <v/>
      </c>
      <c r="M130" s="200"/>
      <c r="N130" s="217"/>
      <c r="O130" s="141" t="str">
        <f>IF(P130="00:00:00","",IF(AND(MONTH(P130)=4,DAY(P130)=1),IF(L130=60,"還暦",IF(L130=70,"古希",IF(L130=77,"喜寿",IF(L130&gt;79,"長寿","")))),IF(L130=60,"還暦",IF(L130=70,"古希",IF(L130=77,"喜寿",IF(L130&gt;79,"長寿",""))))))</f>
        <v/>
      </c>
      <c r="P130" s="140" t="str">
        <f>IF(OR(K130="00:00:00",K130="",K130=" ",K130="　"),"00:00:00",DATEVALUE(IF(LEFT(K130,1)&lt;"A",SUBSTITUTE(CONCATENATE("S",K130),":","/"),SUBSTITUTE(K130,":","/"))))</f>
        <v>00:00:00</v>
      </c>
      <c r="Q130" s="10"/>
      <c r="R130" s="25"/>
      <c r="S130" s="25"/>
      <c r="T130" s="25"/>
    </row>
    <row r="131" spans="1:20" ht="18" customHeight="1" x14ac:dyDescent="0.2">
      <c r="A131" s="195"/>
      <c r="B131" s="38"/>
      <c r="C131" s="156"/>
      <c r="D131" s="158"/>
      <c r="E131" s="159"/>
      <c r="F131" s="160"/>
      <c r="G131" s="163"/>
      <c r="H131" s="156"/>
      <c r="I131" s="193"/>
      <c r="J131" s="162"/>
      <c r="K131" s="189"/>
      <c r="L131" s="142"/>
      <c r="M131" s="159"/>
      <c r="N131" s="168"/>
      <c r="O131" s="142"/>
      <c r="P131" s="140"/>
      <c r="Q131" s="10"/>
      <c r="R131" s="25"/>
      <c r="S131" s="25"/>
      <c r="T131" s="25"/>
    </row>
    <row r="132" spans="1:20" ht="12" customHeight="1" x14ac:dyDescent="0.2">
      <c r="A132" s="195"/>
      <c r="B132" s="35"/>
      <c r="C132" s="143"/>
      <c r="D132" s="145"/>
      <c r="E132" s="147"/>
      <c r="F132" s="149"/>
      <c r="G132" s="151"/>
      <c r="H132" s="143"/>
      <c r="I132" s="153"/>
      <c r="J132" s="161"/>
      <c r="K132" s="187" t="s">
        <v>20</v>
      </c>
      <c r="L132" s="138" t="str">
        <f ca="1">IF(P132="00:00:00","",IF(AND(MONTH(P132)=4,DAY(P132)=1),ROUND(YEARFRAC(P132,DATE(IF(MONTH(NOW())&lt;4,YEAR(NOW())-1,YEAR(NOW())),4,1),1),0),ROUNDDOWN(YEARFRAC(P132,DATE(IF(MONTH(NOW())&lt;4,YEAR(NOW())-1,YEAR(NOW())),4,1),1),0)))</f>
        <v/>
      </c>
      <c r="M132" s="147"/>
      <c r="N132" s="164"/>
      <c r="O132" s="138" t="str">
        <f>IF(P132="00:00:00","",IF(AND(MONTH(P132)=4,DAY(P132)=1),IF(L132=60,"還暦",IF(L132=70,"古希",IF(L132=77,"喜寿",IF(L132&gt;79,"長寿","")))),IF(L132=60,"還暦",IF(L132=70,"古希",IF(L132=77,"喜寿",IF(L132&gt;79,"長寿",""))))))</f>
        <v/>
      </c>
      <c r="P132" s="140" t="str">
        <f>IF(OR(K132="00:00:00",K132="",K132=" ",K132="　"),"00:00:00",DATEVALUE(IF(LEFT(K132,1)&lt;"A",SUBSTITUTE(CONCATENATE("S",K132),":","/"),SUBSTITUTE(K132,":","/"))))</f>
        <v>00:00:00</v>
      </c>
      <c r="Q132" s="10"/>
      <c r="R132" s="25"/>
      <c r="S132" s="25"/>
      <c r="T132" s="25"/>
    </row>
    <row r="133" spans="1:20" ht="18" customHeight="1" thickBot="1" x14ac:dyDescent="0.25">
      <c r="A133" s="196"/>
      <c r="B133" s="39"/>
      <c r="C133" s="144"/>
      <c r="D133" s="146"/>
      <c r="E133" s="148"/>
      <c r="F133" s="150"/>
      <c r="G133" s="152"/>
      <c r="H133" s="144"/>
      <c r="I133" s="154"/>
      <c r="J133" s="190"/>
      <c r="K133" s="188"/>
      <c r="L133" s="139"/>
      <c r="M133" s="148"/>
      <c r="N133" s="165"/>
      <c r="O133" s="139"/>
      <c r="P133" s="140"/>
      <c r="Q133" s="10"/>
      <c r="R133" s="25"/>
      <c r="S133" s="25"/>
      <c r="T133" s="25"/>
    </row>
    <row r="134" spans="1:20" ht="12" customHeight="1" thickTop="1" x14ac:dyDescent="0.2">
      <c r="A134" s="194" t="str">
        <f>CONCATENATE(IF(AND(D134&lt;&gt;"",D134&lt;&gt;" ",D134&lt;&gt;"　"),ASC(LEFT(A130,2))+1,""),IF(AND(D134&lt;&gt;"",D134&lt;&gt;" ",D134&lt;&gt;"　"),"　／　 ",""),IF(AND(D134&lt;&gt;"",D134&lt;&gt;" ",D134&lt;&gt;"　"),S2,""))</f>
        <v/>
      </c>
      <c r="B134" s="61"/>
      <c r="C134" s="218"/>
      <c r="D134" s="219"/>
      <c r="E134" s="220"/>
      <c r="F134" s="221"/>
      <c r="G134" s="151"/>
      <c r="H134" s="143"/>
      <c r="I134" s="193"/>
      <c r="J134" s="222"/>
      <c r="K134" s="187" t="s">
        <v>20</v>
      </c>
      <c r="L134" s="141" t="str">
        <f ca="1">IF(P134="00:00:00","",IF(AND(MONTH(P134)=4,DAY(P134)=1),ROUND(YEARFRAC(P134,DATE(IF(MONTH(NOW())&lt;4,YEAR(NOW())-1,YEAR(NOW())),4,1),1),0),ROUNDDOWN(YEARFRAC(P134,DATE(IF(MONTH(NOW())&lt;4,YEAR(NOW())-1,YEAR(NOW())),4,1),1),0)))</f>
        <v/>
      </c>
      <c r="M134" s="220"/>
      <c r="N134" s="223"/>
      <c r="O134" s="141" t="str">
        <f>IF(P134="00:00:00","",IF(AND(MONTH(P134)=4,DAY(P134)=1),IF(L134=60,"還暦",IF(L134=70,"古希",IF(L134=77,"喜寿",IF(L134&gt;79,"長寿","")))),IF(L134=60,"還暦",IF(L134=70,"古希",IF(L134=77,"喜寿",IF(L134&gt;79,"長寿",""))))))</f>
        <v/>
      </c>
      <c r="P134" s="140" t="str">
        <f>IF(OR(K134="00:00:00",K134="",K134=" ",K134="　"),"00:00:00",DATEVALUE(IF(LEFT(K134,1)&lt;"A",SUBSTITUTE(CONCATENATE("S",K134),":","/"),SUBSTITUTE(K134,":","/"))))</f>
        <v>00:00:00</v>
      </c>
      <c r="Q134" s="10"/>
      <c r="R134" s="25"/>
      <c r="S134" s="25"/>
      <c r="T134" s="25"/>
    </row>
    <row r="135" spans="1:20" ht="18" customHeight="1" x14ac:dyDescent="0.2">
      <c r="A135" s="195"/>
      <c r="B135" s="38"/>
      <c r="C135" s="156"/>
      <c r="D135" s="158"/>
      <c r="E135" s="159"/>
      <c r="F135" s="160"/>
      <c r="G135" s="163"/>
      <c r="H135" s="156"/>
      <c r="I135" s="191"/>
      <c r="J135" s="162"/>
      <c r="K135" s="189"/>
      <c r="L135" s="142"/>
      <c r="M135" s="159"/>
      <c r="N135" s="168"/>
      <c r="O135" s="142"/>
      <c r="P135" s="140"/>
      <c r="Q135" s="10"/>
      <c r="R135" s="25"/>
      <c r="S135" s="25"/>
      <c r="T135" s="25"/>
    </row>
    <row r="136" spans="1:20" ht="12" customHeight="1" x14ac:dyDescent="0.2">
      <c r="A136" s="195"/>
      <c r="B136" s="35"/>
      <c r="C136" s="143"/>
      <c r="D136" s="145"/>
      <c r="E136" s="220"/>
      <c r="F136" s="221"/>
      <c r="G136" s="151"/>
      <c r="H136" s="143"/>
      <c r="I136" s="193"/>
      <c r="J136" s="161"/>
      <c r="K136" s="187" t="s">
        <v>20</v>
      </c>
      <c r="L136" s="138" t="str">
        <f ca="1">IF(P136="00:00:00","",IF(AND(MONTH(P136)=4,DAY(P136)=1),ROUND(YEARFRAC(P136,DATE(IF(MONTH(NOW())&lt;4,YEAR(NOW())-1,YEAR(NOW())),4,1),1),0),ROUNDDOWN(YEARFRAC(P136,DATE(IF(MONTH(NOW())&lt;4,YEAR(NOW())-1,YEAR(NOW())),4,1),1),0)))</f>
        <v/>
      </c>
      <c r="M136" s="147"/>
      <c r="N136" s="164"/>
      <c r="O136" s="138" t="str">
        <f>IF(P136="00:00:00","",IF(AND(MONTH(P136)=4,DAY(P136)=1),IF(L136=60,"還暦",IF(L136=70,"古希",IF(L136=77,"喜寿",IF(L136&gt;79,"長寿","")))),IF(L136=60,"還暦",IF(L136=70,"古希",IF(L136=77,"喜寿",IF(L136&gt;79,"長寿",""))))))</f>
        <v/>
      </c>
      <c r="P136" s="140" t="str">
        <f>IF(OR(K136="00:00:00",K136="",K136=" ",K136="　"),"00:00:00",DATEVALUE(IF(LEFT(K136,1)&lt;"A",SUBSTITUTE(CONCATENATE("S",K136),":","/"),SUBSTITUTE(K136,":","/"))))</f>
        <v>00:00:00</v>
      </c>
      <c r="Q136" s="10"/>
      <c r="R136" s="25"/>
      <c r="S136" s="25"/>
      <c r="T136" s="25"/>
    </row>
    <row r="137" spans="1:20" ht="18" customHeight="1" thickBot="1" x14ac:dyDescent="0.25">
      <c r="A137" s="196"/>
      <c r="B137" s="38"/>
      <c r="C137" s="144"/>
      <c r="D137" s="146"/>
      <c r="E137" s="148"/>
      <c r="F137" s="150"/>
      <c r="G137" s="152"/>
      <c r="H137" s="144"/>
      <c r="I137" s="154"/>
      <c r="J137" s="190"/>
      <c r="K137" s="188"/>
      <c r="L137" s="139"/>
      <c r="M137" s="148"/>
      <c r="N137" s="165"/>
      <c r="O137" s="139"/>
      <c r="P137" s="140"/>
      <c r="Q137" s="10"/>
      <c r="R137" s="25"/>
      <c r="S137" s="25"/>
      <c r="T137" s="25"/>
    </row>
    <row r="138" spans="1:20" ht="12" customHeight="1" thickTop="1" x14ac:dyDescent="0.2">
      <c r="A138" s="194" t="str">
        <f>CONCATENATE(IF(AND(D138&lt;&gt;"",D138&lt;&gt;" ",D138&lt;&gt;"　"),ASC(LEFT(A134,2))+1,""),IF(AND(D138&lt;&gt;"",D138&lt;&gt;" ",D138&lt;&gt;"　"),"　／　 ",""),IF(AND(D138&lt;&gt;"",D138&lt;&gt;" ",D138&lt;&gt;"　"),S2,""))</f>
        <v/>
      </c>
      <c r="B138" s="40"/>
      <c r="C138" s="155"/>
      <c r="D138" s="157"/>
      <c r="E138" s="200"/>
      <c r="F138" s="201"/>
      <c r="G138" s="151"/>
      <c r="H138" s="143"/>
      <c r="I138" s="192"/>
      <c r="J138" s="186"/>
      <c r="K138" s="187" t="s">
        <v>20</v>
      </c>
      <c r="L138" s="141" t="str">
        <f ca="1">IF(P138="00:00:00","",IF(AND(MONTH(P138)=4,DAY(P138)=1),ROUND(YEARFRAC(P138,DATE(IF(MONTH(NOW())&lt;4,YEAR(NOW())-1,YEAR(NOW())),4,1),1),0),ROUNDDOWN(YEARFRAC(P138,DATE(IF(MONTH(NOW())&lt;4,YEAR(NOW())-1,YEAR(NOW())),4,1),1),0)))</f>
        <v/>
      </c>
      <c r="M138" s="200"/>
      <c r="N138" s="217"/>
      <c r="O138" s="141" t="str">
        <f>IF(P138="00:00:00","",IF(AND(MONTH(P138)=4,DAY(P138)=1),IF(L138=60,"還暦",IF(L138=70,"古希",IF(L138=77,"喜寿",IF(L138&gt;79,"長寿","")))),IF(L138=60,"還暦",IF(L138=70,"古希",IF(L138=77,"喜寿",IF(L138&gt;79,"長寿",""))))))</f>
        <v/>
      </c>
      <c r="P138" s="140" t="str">
        <f>IF(OR(K138="00:00:00",K138="",K138=" ",K138="　"),"00:00:00",DATEVALUE(IF(LEFT(K138,1)&lt;"A",SUBSTITUTE(CONCATENATE("S",K138),":","/"),SUBSTITUTE(K138,":","/"))))</f>
        <v>00:00:00</v>
      </c>
      <c r="Q138" s="10"/>
      <c r="R138" s="25"/>
      <c r="S138" s="25"/>
      <c r="T138" s="25"/>
    </row>
    <row r="139" spans="1:20" ht="18" customHeight="1" x14ac:dyDescent="0.2">
      <c r="A139" s="195"/>
      <c r="B139" s="38"/>
      <c r="C139" s="156"/>
      <c r="D139" s="158"/>
      <c r="E139" s="159"/>
      <c r="F139" s="160"/>
      <c r="G139" s="163"/>
      <c r="H139" s="156"/>
      <c r="I139" s="193"/>
      <c r="J139" s="162"/>
      <c r="K139" s="189"/>
      <c r="L139" s="142"/>
      <c r="M139" s="159"/>
      <c r="N139" s="168"/>
      <c r="O139" s="142"/>
      <c r="P139" s="140"/>
      <c r="Q139" s="10"/>
      <c r="R139" s="25"/>
      <c r="S139" s="25"/>
      <c r="T139" s="25"/>
    </row>
    <row r="140" spans="1:20" ht="12" customHeight="1" x14ac:dyDescent="0.2">
      <c r="A140" s="195"/>
      <c r="B140" s="35"/>
      <c r="C140" s="143"/>
      <c r="D140" s="145"/>
      <c r="E140" s="147"/>
      <c r="F140" s="149"/>
      <c r="G140" s="151"/>
      <c r="H140" s="143"/>
      <c r="I140" s="153"/>
      <c r="J140" s="161"/>
      <c r="K140" s="187" t="s">
        <v>20</v>
      </c>
      <c r="L140" s="138" t="str">
        <f ca="1">IF(P140="00:00:00","",IF(AND(MONTH(P140)=4,DAY(P140)=1),ROUND(YEARFRAC(P140,DATE(IF(MONTH(NOW())&lt;4,YEAR(NOW())-1,YEAR(NOW())),4,1),1),0),ROUNDDOWN(YEARFRAC(P140,DATE(IF(MONTH(NOW())&lt;4,YEAR(NOW())-1,YEAR(NOW())),4,1),1),0)))</f>
        <v/>
      </c>
      <c r="M140" s="147"/>
      <c r="N140" s="164"/>
      <c r="O140" s="138" t="str">
        <f>IF(P140="00:00:00","",IF(AND(MONTH(P140)=4,DAY(P140)=1),IF(L140=60,"還暦",IF(L140=70,"古希",IF(L140=77,"喜寿",IF(L140&gt;79,"長寿","")))),IF(L140=60,"還暦",IF(L140=70,"古希",IF(L140=77,"喜寿",IF(L140&gt;79,"長寿",""))))))</f>
        <v/>
      </c>
      <c r="P140" s="140" t="str">
        <f>IF(OR(K140="00:00:00",K140="",K140=" ",K140="　"),"00:00:00",DATEVALUE(IF(LEFT(K140,1)&lt;"A",SUBSTITUTE(CONCATENATE("S",K140),":","/"),SUBSTITUTE(K140,":","/"))))</f>
        <v>00:00:00</v>
      </c>
      <c r="Q140" s="10"/>
      <c r="R140" s="25"/>
      <c r="S140" s="25"/>
      <c r="T140" s="25"/>
    </row>
    <row r="141" spans="1:20" ht="18" customHeight="1" thickBot="1" x14ac:dyDescent="0.25">
      <c r="A141" s="196"/>
      <c r="B141" s="39"/>
      <c r="C141" s="144"/>
      <c r="D141" s="146"/>
      <c r="E141" s="148"/>
      <c r="F141" s="150"/>
      <c r="G141" s="152"/>
      <c r="H141" s="144"/>
      <c r="I141" s="154"/>
      <c r="J141" s="190"/>
      <c r="K141" s="188"/>
      <c r="L141" s="139"/>
      <c r="M141" s="148"/>
      <c r="N141" s="165"/>
      <c r="O141" s="139"/>
      <c r="P141" s="140"/>
      <c r="Q141" s="10"/>
      <c r="R141" s="25"/>
      <c r="S141" s="25"/>
      <c r="T141" s="25"/>
    </row>
    <row r="142" spans="1:20" ht="12" customHeight="1" thickTop="1" x14ac:dyDescent="0.2">
      <c r="A142" s="194" t="str">
        <f>CONCATENATE(IF(AND(D142&lt;&gt;"",D142&lt;&gt;" ",D142&lt;&gt;"　"),ASC(LEFT(A138,2))+1,""),IF(AND(D142&lt;&gt;"",D142&lt;&gt;" ",D142&lt;&gt;"　"),"　／　 ",""),IF(AND(D142&lt;&gt;"",D142&lt;&gt;" ",D142&lt;&gt;"　"),S2,""))</f>
        <v/>
      </c>
      <c r="B142" s="61"/>
      <c r="C142" s="218"/>
      <c r="D142" s="219"/>
      <c r="E142" s="220"/>
      <c r="F142" s="221"/>
      <c r="G142" s="151"/>
      <c r="H142" s="143"/>
      <c r="I142" s="193"/>
      <c r="J142" s="222"/>
      <c r="K142" s="187" t="s">
        <v>20</v>
      </c>
      <c r="L142" s="141" t="str">
        <f ca="1">IF(P142="00:00:00","",IF(AND(MONTH(P142)=4,DAY(P142)=1),ROUND(YEARFRAC(P142,DATE(IF(MONTH(NOW())&lt;4,YEAR(NOW())-1,YEAR(NOW())),4,1),1),0),ROUNDDOWN(YEARFRAC(P142,DATE(IF(MONTH(NOW())&lt;4,YEAR(NOW())-1,YEAR(NOW())),4,1),1),0)))</f>
        <v/>
      </c>
      <c r="M142" s="220"/>
      <c r="N142" s="223"/>
      <c r="O142" s="141" t="str">
        <f>IF(P142="00:00:00","",IF(AND(MONTH(P142)=4,DAY(P142)=1),IF(L142=60,"還暦",IF(L142=70,"古希",IF(L142=77,"喜寿",IF(L142&gt;79,"長寿","")))),IF(L142=60,"還暦",IF(L142=70,"古希",IF(L142=77,"喜寿",IF(L142&gt;79,"長寿",""))))))</f>
        <v/>
      </c>
      <c r="P142" s="140" t="str">
        <f>IF(OR(K142="00:00:00",K142="",K142=" ",K142="　"),"00:00:00",DATEVALUE(IF(LEFT(K142,1)&lt;"A",SUBSTITUTE(CONCATENATE("S",K142),":","/"),SUBSTITUTE(K142,":","/"))))</f>
        <v>00:00:00</v>
      </c>
      <c r="Q142" s="10"/>
      <c r="R142" s="25"/>
      <c r="S142" s="25"/>
      <c r="T142" s="25"/>
    </row>
    <row r="143" spans="1:20" ht="18" customHeight="1" x14ac:dyDescent="0.2">
      <c r="A143" s="195"/>
      <c r="B143" s="38"/>
      <c r="C143" s="156"/>
      <c r="D143" s="158"/>
      <c r="E143" s="159"/>
      <c r="F143" s="160"/>
      <c r="G143" s="163"/>
      <c r="H143" s="156"/>
      <c r="I143" s="191"/>
      <c r="J143" s="162"/>
      <c r="K143" s="189"/>
      <c r="L143" s="142"/>
      <c r="M143" s="159"/>
      <c r="N143" s="168"/>
      <c r="O143" s="142"/>
      <c r="P143" s="140"/>
      <c r="Q143" s="10"/>
      <c r="R143" s="25"/>
      <c r="S143" s="25"/>
      <c r="T143" s="25"/>
    </row>
    <row r="144" spans="1:20" ht="12" customHeight="1" x14ac:dyDescent="0.2">
      <c r="A144" s="195"/>
      <c r="B144" s="35"/>
      <c r="C144" s="143"/>
      <c r="D144" s="145"/>
      <c r="E144" s="220"/>
      <c r="F144" s="221"/>
      <c r="G144" s="151"/>
      <c r="H144" s="143"/>
      <c r="I144" s="193"/>
      <c r="J144" s="161"/>
      <c r="K144" s="187" t="s">
        <v>20</v>
      </c>
      <c r="L144" s="138" t="str">
        <f ca="1">IF(P144="00:00:00","",IF(AND(MONTH(P144)=4,DAY(P144)=1),ROUND(YEARFRAC(P144,DATE(IF(MONTH(NOW())&lt;4,YEAR(NOW())-1,YEAR(NOW())),4,1),1),0),ROUNDDOWN(YEARFRAC(P144,DATE(IF(MONTH(NOW())&lt;4,YEAR(NOW())-1,YEAR(NOW())),4,1),1),0)))</f>
        <v/>
      </c>
      <c r="M144" s="147"/>
      <c r="N144" s="164"/>
      <c r="O144" s="138" t="str">
        <f>IF(P144="00:00:00","",IF(AND(MONTH(P144)=4,DAY(P144)=1),IF(L144=60,"還暦",IF(L144=70,"古希",IF(L144=77,"喜寿",IF(L144&gt;79,"長寿","")))),IF(L144=60,"還暦",IF(L144=70,"古希",IF(L144=77,"喜寿",IF(L144&gt;79,"長寿",""))))))</f>
        <v/>
      </c>
      <c r="P144" s="140" t="str">
        <f>IF(OR(K144="00:00:00",K144="",K144=" ",K144="　"),"00:00:00",DATEVALUE(IF(LEFT(K144,1)&lt;"A",SUBSTITUTE(CONCATENATE("S",K144),":","/"),SUBSTITUTE(K144,":","/"))))</f>
        <v>00:00:00</v>
      </c>
      <c r="Q144" s="10"/>
      <c r="R144" s="25"/>
      <c r="S144" s="25"/>
      <c r="T144" s="25"/>
    </row>
    <row r="145" spans="1:20" ht="18" customHeight="1" thickBot="1" x14ac:dyDescent="0.25">
      <c r="A145" s="196"/>
      <c r="B145" s="38"/>
      <c r="C145" s="144"/>
      <c r="D145" s="146"/>
      <c r="E145" s="148"/>
      <c r="F145" s="150"/>
      <c r="G145" s="152"/>
      <c r="H145" s="144"/>
      <c r="I145" s="154"/>
      <c r="J145" s="190"/>
      <c r="K145" s="188"/>
      <c r="L145" s="139"/>
      <c r="M145" s="148"/>
      <c r="N145" s="165"/>
      <c r="O145" s="139"/>
      <c r="P145" s="140"/>
      <c r="Q145" s="10"/>
      <c r="R145" s="25"/>
      <c r="S145" s="25"/>
      <c r="T145" s="25"/>
    </row>
    <row r="146" spans="1:20" ht="12" customHeight="1" thickTop="1" x14ac:dyDescent="0.2">
      <c r="A146" s="194" t="str">
        <f>CONCATENATE(IF(AND(D146&lt;&gt;"",D146&lt;&gt;" ",D146&lt;&gt;"　"),ASC(LEFT(A142,2))+1,""),IF(AND(D146&lt;&gt;"",D146&lt;&gt;" ",D146&lt;&gt;"　"),"　／　 ",""),IF(AND(D146&lt;&gt;"",D146&lt;&gt;" ",D146&lt;&gt;"　"),S2,""))</f>
        <v/>
      </c>
      <c r="B146" s="40"/>
      <c r="C146" s="155"/>
      <c r="D146" s="157"/>
      <c r="E146" s="200"/>
      <c r="F146" s="201"/>
      <c r="G146" s="151"/>
      <c r="H146" s="143"/>
      <c r="I146" s="192"/>
      <c r="J146" s="186"/>
      <c r="K146" s="187" t="s">
        <v>20</v>
      </c>
      <c r="L146" s="141" t="str">
        <f ca="1">IF(P146="00:00:00","",IF(AND(MONTH(P146)=4,DAY(P146)=1),ROUND(YEARFRAC(P146,DATE(IF(MONTH(NOW())&lt;4,YEAR(NOW())-1,YEAR(NOW())),4,1),1),0),ROUNDDOWN(YEARFRAC(P146,DATE(IF(MONTH(NOW())&lt;4,YEAR(NOW())-1,YEAR(NOW())),4,1),1),0)))</f>
        <v/>
      </c>
      <c r="M146" s="200"/>
      <c r="N146" s="217"/>
      <c r="O146" s="141" t="str">
        <f>IF(P146="00:00:00","",IF(AND(MONTH(P146)=4,DAY(P146)=1),IF(L146=60,"還暦",IF(L146=70,"古希",IF(L146=77,"喜寿",IF(L146&gt;79,"長寿","")))),IF(L146=60,"還暦",IF(L146=70,"古希",IF(L146=77,"喜寿",IF(L146&gt;79,"長寿",""))))))</f>
        <v/>
      </c>
      <c r="P146" s="140" t="str">
        <f>IF(OR(K146="00:00:00",K146="",K146=" ",K146="　"),"00:00:00",DATEVALUE(IF(LEFT(K146,1)&lt;"A",SUBSTITUTE(CONCATENATE("S",K146),":","/"),SUBSTITUTE(K146,":","/"))))</f>
        <v>00:00:00</v>
      </c>
      <c r="Q146" s="10"/>
      <c r="R146" s="25"/>
      <c r="S146" s="25"/>
      <c r="T146" s="25"/>
    </row>
    <row r="147" spans="1:20" ht="18" customHeight="1" x14ac:dyDescent="0.2">
      <c r="A147" s="195"/>
      <c r="B147" s="38"/>
      <c r="C147" s="156"/>
      <c r="D147" s="158"/>
      <c r="E147" s="159"/>
      <c r="F147" s="160"/>
      <c r="G147" s="163"/>
      <c r="H147" s="156"/>
      <c r="I147" s="193"/>
      <c r="J147" s="162"/>
      <c r="K147" s="189"/>
      <c r="L147" s="142"/>
      <c r="M147" s="159"/>
      <c r="N147" s="168"/>
      <c r="O147" s="142"/>
      <c r="P147" s="140"/>
      <c r="Q147" s="10"/>
      <c r="R147" s="25"/>
      <c r="S147" s="25"/>
      <c r="T147" s="25"/>
    </row>
    <row r="148" spans="1:20" ht="12" customHeight="1" x14ac:dyDescent="0.2">
      <c r="A148" s="195"/>
      <c r="B148" s="35"/>
      <c r="C148" s="143"/>
      <c r="D148" s="145"/>
      <c r="E148" s="147"/>
      <c r="F148" s="149"/>
      <c r="G148" s="151"/>
      <c r="H148" s="143"/>
      <c r="I148" s="153"/>
      <c r="J148" s="161"/>
      <c r="K148" s="187" t="s">
        <v>20</v>
      </c>
      <c r="L148" s="138" t="str">
        <f ca="1">IF(P148="00:00:00","",IF(AND(MONTH(P148)=4,DAY(P148)=1),ROUND(YEARFRAC(P148,DATE(IF(MONTH(NOW())&lt;4,YEAR(NOW())-1,YEAR(NOW())),4,1),1),0),ROUNDDOWN(YEARFRAC(P148,DATE(IF(MONTH(NOW())&lt;4,YEAR(NOW())-1,YEAR(NOW())),4,1),1),0)))</f>
        <v/>
      </c>
      <c r="M148" s="147"/>
      <c r="N148" s="164"/>
      <c r="O148" s="138" t="str">
        <f>IF(P148="00:00:00","",IF(AND(MONTH(P148)=4,DAY(P148)=1),IF(L148=60,"還暦",IF(L148=70,"古希",IF(L148=77,"喜寿",IF(L148&gt;79,"長寿","")))),IF(L148=60,"還暦",IF(L148=70,"古希",IF(L148=77,"喜寿",IF(L148&gt;79,"長寿",""))))))</f>
        <v/>
      </c>
      <c r="P148" s="140" t="str">
        <f>IF(OR(K148="00:00:00",K148="",K148=" ",K148="　"),"00:00:00",DATEVALUE(IF(LEFT(K148,1)&lt;"A",SUBSTITUTE(CONCATENATE("S",K148),":","/"),SUBSTITUTE(K148,":","/"))))</f>
        <v>00:00:00</v>
      </c>
      <c r="Q148" s="10"/>
      <c r="R148" s="25"/>
      <c r="S148" s="25"/>
      <c r="T148" s="25"/>
    </row>
    <row r="149" spans="1:20" ht="18" customHeight="1" thickBot="1" x14ac:dyDescent="0.25">
      <c r="A149" s="196"/>
      <c r="B149" s="39"/>
      <c r="C149" s="144"/>
      <c r="D149" s="146"/>
      <c r="E149" s="148"/>
      <c r="F149" s="150"/>
      <c r="G149" s="152"/>
      <c r="H149" s="144"/>
      <c r="I149" s="154"/>
      <c r="J149" s="190"/>
      <c r="K149" s="188"/>
      <c r="L149" s="139"/>
      <c r="M149" s="148"/>
      <c r="N149" s="165"/>
      <c r="O149" s="139"/>
      <c r="P149" s="140"/>
      <c r="Q149" s="10"/>
      <c r="R149" s="25"/>
      <c r="S149" s="25"/>
      <c r="T149" s="25"/>
    </row>
    <row r="150" spans="1:20" ht="12" customHeight="1" thickTop="1" x14ac:dyDescent="0.2">
      <c r="A150" s="194" t="str">
        <f>CONCATENATE(IF(AND(D150&lt;&gt;"",D150&lt;&gt;" ",D150&lt;&gt;"　"),ASC(LEFT(A146,2))+1,""),IF(AND(D150&lt;&gt;"",D150&lt;&gt;" ",D150&lt;&gt;"　"),"　／　 ",""),IF(AND(D150&lt;&gt;"",D150&lt;&gt;" ",D150&lt;&gt;"　"),S2,""))</f>
        <v/>
      </c>
      <c r="B150" s="61"/>
      <c r="C150" s="218"/>
      <c r="D150" s="219"/>
      <c r="E150" s="220"/>
      <c r="F150" s="221"/>
      <c r="G150" s="151"/>
      <c r="H150" s="143"/>
      <c r="I150" s="193"/>
      <c r="J150" s="222"/>
      <c r="K150" s="187" t="s">
        <v>20</v>
      </c>
      <c r="L150" s="141" t="str">
        <f ca="1">IF(P150="00:00:00","",IF(AND(MONTH(P150)=4,DAY(P150)=1),ROUND(YEARFRAC(P150,DATE(IF(MONTH(NOW())&lt;4,YEAR(NOW())-1,YEAR(NOW())),4,1),1),0),ROUNDDOWN(YEARFRAC(P150,DATE(IF(MONTH(NOW())&lt;4,YEAR(NOW())-1,YEAR(NOW())),4,1),1),0)))</f>
        <v/>
      </c>
      <c r="M150" s="220"/>
      <c r="N150" s="223"/>
      <c r="O150" s="141" t="str">
        <f>IF(P150="00:00:00","",IF(AND(MONTH(P150)=4,DAY(P150)=1),IF(L150=60,"還暦",IF(L150=70,"古希",IF(L150=77,"喜寿",IF(L150&gt;79,"長寿","")))),IF(L150=60,"還暦",IF(L150=70,"古希",IF(L150=77,"喜寿",IF(L150&gt;79,"長寿",""))))))</f>
        <v/>
      </c>
      <c r="P150" s="140" t="str">
        <f>IF(OR(K150="00:00:00",K150="",K150=" ",K150="　"),"00:00:00",DATEVALUE(IF(LEFT(K150,1)&lt;"A",SUBSTITUTE(CONCATENATE("S",K150),":","/"),SUBSTITUTE(K150,":","/"))))</f>
        <v>00:00:00</v>
      </c>
      <c r="Q150" s="10"/>
      <c r="R150" s="25"/>
      <c r="S150" s="25"/>
      <c r="T150" s="25"/>
    </row>
    <row r="151" spans="1:20" ht="18" customHeight="1" x14ac:dyDescent="0.2">
      <c r="A151" s="195"/>
      <c r="B151" s="38"/>
      <c r="C151" s="156"/>
      <c r="D151" s="158"/>
      <c r="E151" s="159"/>
      <c r="F151" s="160"/>
      <c r="G151" s="163"/>
      <c r="H151" s="156"/>
      <c r="I151" s="191"/>
      <c r="J151" s="162"/>
      <c r="K151" s="189"/>
      <c r="L151" s="142"/>
      <c r="M151" s="159"/>
      <c r="N151" s="168"/>
      <c r="O151" s="142"/>
      <c r="P151" s="140"/>
      <c r="Q151" s="10"/>
      <c r="R151" s="25"/>
      <c r="S151" s="25"/>
      <c r="T151" s="25"/>
    </row>
    <row r="152" spans="1:20" ht="12" customHeight="1" x14ac:dyDescent="0.2">
      <c r="A152" s="195"/>
      <c r="B152" s="35"/>
      <c r="C152" s="143"/>
      <c r="D152" s="145"/>
      <c r="E152" s="220"/>
      <c r="F152" s="221"/>
      <c r="G152" s="151"/>
      <c r="H152" s="143"/>
      <c r="I152" s="193"/>
      <c r="J152" s="161"/>
      <c r="K152" s="187" t="s">
        <v>20</v>
      </c>
      <c r="L152" s="138" t="str">
        <f ca="1">IF(P152="00:00:00","",IF(AND(MONTH(P152)=4,DAY(P152)=1),ROUND(YEARFRAC(P152,DATE(IF(MONTH(NOW())&lt;4,YEAR(NOW())-1,YEAR(NOW())),4,1),1),0),ROUNDDOWN(YEARFRAC(P152,DATE(IF(MONTH(NOW())&lt;4,YEAR(NOW())-1,YEAR(NOW())),4,1),1),0)))</f>
        <v/>
      </c>
      <c r="M152" s="147"/>
      <c r="N152" s="164"/>
      <c r="O152" s="138" t="str">
        <f>IF(P152="00:00:00","",IF(AND(MONTH(P152)=4,DAY(P152)=1),IF(L152=60,"還暦",IF(L152=70,"古希",IF(L152=77,"喜寿",IF(L152&gt;79,"長寿","")))),IF(L152=60,"還暦",IF(L152=70,"古希",IF(L152=77,"喜寿",IF(L152&gt;79,"長寿",""))))))</f>
        <v/>
      </c>
      <c r="P152" s="140" t="str">
        <f>IF(OR(K152="00:00:00",K152="",K152=" ",K152="　"),"00:00:00",DATEVALUE(IF(LEFT(K152,1)&lt;"A",SUBSTITUTE(CONCATENATE("S",K152),":","/"),SUBSTITUTE(K152,":","/"))))</f>
        <v>00:00:00</v>
      </c>
      <c r="Q152" s="10"/>
      <c r="R152" s="25"/>
      <c r="S152" s="25"/>
      <c r="T152" s="25"/>
    </row>
    <row r="153" spans="1:20" ht="18" customHeight="1" thickBot="1" x14ac:dyDescent="0.25">
      <c r="A153" s="196"/>
      <c r="B153" s="38"/>
      <c r="C153" s="144"/>
      <c r="D153" s="146"/>
      <c r="E153" s="148"/>
      <c r="F153" s="150"/>
      <c r="G153" s="152"/>
      <c r="H153" s="144"/>
      <c r="I153" s="154"/>
      <c r="J153" s="190"/>
      <c r="K153" s="188"/>
      <c r="L153" s="139"/>
      <c r="M153" s="148"/>
      <c r="N153" s="165"/>
      <c r="O153" s="139"/>
      <c r="P153" s="140"/>
      <c r="Q153" s="10"/>
      <c r="R153" s="25"/>
      <c r="S153" s="25"/>
      <c r="T153" s="25"/>
    </row>
    <row r="154" spans="1:20" ht="12" customHeight="1" thickTop="1" x14ac:dyDescent="0.2">
      <c r="A154" s="194" t="str">
        <f>CONCATENATE(IF(AND(D154&lt;&gt;"",D154&lt;&gt;" ",D154&lt;&gt;"　"),ASC(LEFT(A150,2))+1,""),IF(AND(D154&lt;&gt;"",D154&lt;&gt;" ",D154&lt;&gt;"　"),"　／　 ",""),IF(AND(D154&lt;&gt;"",D154&lt;&gt;" ",D154&lt;&gt;"　"),S2,""))</f>
        <v/>
      </c>
      <c r="B154" s="40"/>
      <c r="C154" s="155"/>
      <c r="D154" s="157"/>
      <c r="E154" s="200"/>
      <c r="F154" s="201"/>
      <c r="G154" s="151"/>
      <c r="H154" s="143"/>
      <c r="I154" s="153"/>
      <c r="J154" s="161"/>
      <c r="K154" s="187" t="s">
        <v>20</v>
      </c>
      <c r="L154" s="141" t="str">
        <f ca="1">IF(P154="00:00:00","",IF(AND(MONTH(P154)=4,DAY(P154)=1),ROUND(YEARFRAC(P154,DATE(IF(MONTH(NOW())&lt;4,YEAR(NOW())-1,YEAR(NOW())),4,1),1),0),ROUNDDOWN(YEARFRAC(P154,DATE(IF(MONTH(NOW())&lt;4,YEAR(NOW())-1,YEAR(NOW())),4,1),1),0)))</f>
        <v/>
      </c>
      <c r="M154" s="147"/>
      <c r="N154" s="164"/>
      <c r="O154" s="141" t="str">
        <f>IF(P154="00:00:00","",IF(AND(MONTH(P154)=4,DAY(P154)=1),IF(L154=60,"還暦",IF(L154=70,"古希",IF(L154=77,"喜寿",IF(L154&gt;79,"長寿","")))),IF(L154=60,"還暦",IF(L154=70,"古希",IF(L154=77,"喜寿",IF(L154&gt;79,"長寿",""))))))</f>
        <v/>
      </c>
      <c r="P154" s="140" t="str">
        <f>IF(OR(K154="00:00:00",K154="",K154=" ",K154="　"),"00:00:00",DATEVALUE(IF(LEFT(K154,1)&lt;"A",SUBSTITUTE(CONCATENATE("S",K154),":","/"),SUBSTITUTE(K154,":","/"))))</f>
        <v>00:00:00</v>
      </c>
      <c r="Q154" s="10"/>
      <c r="R154" s="25"/>
      <c r="S154" s="25"/>
      <c r="T154" s="25"/>
    </row>
    <row r="155" spans="1:20" ht="18" customHeight="1" x14ac:dyDescent="0.2">
      <c r="A155" s="195"/>
      <c r="B155" s="38"/>
      <c r="C155" s="156"/>
      <c r="D155" s="158"/>
      <c r="E155" s="159"/>
      <c r="F155" s="160"/>
      <c r="G155" s="163"/>
      <c r="H155" s="156"/>
      <c r="I155" s="193"/>
      <c r="J155" s="162"/>
      <c r="K155" s="189"/>
      <c r="L155" s="142"/>
      <c r="M155" s="159"/>
      <c r="N155" s="168"/>
      <c r="O155" s="142"/>
      <c r="P155" s="140"/>
      <c r="Q155" s="10"/>
      <c r="R155" s="25"/>
      <c r="S155" s="25"/>
      <c r="T155" s="25"/>
    </row>
    <row r="156" spans="1:20" ht="12" customHeight="1" x14ac:dyDescent="0.2">
      <c r="A156" s="195"/>
      <c r="B156" s="35"/>
      <c r="C156" s="143"/>
      <c r="D156" s="145"/>
      <c r="E156" s="220"/>
      <c r="F156" s="221"/>
      <c r="G156" s="151"/>
      <c r="H156" s="143"/>
      <c r="I156" s="153"/>
      <c r="J156" s="161"/>
      <c r="K156" s="187" t="s">
        <v>20</v>
      </c>
      <c r="L156" s="138" t="str">
        <f ca="1">IF(P156="00:00:00","",IF(AND(MONTH(P156)=4,DAY(P156)=1),ROUND(YEARFRAC(P156,DATE(IF(MONTH(NOW())&lt;4,YEAR(NOW())-1,YEAR(NOW())),4,1),1),0),ROUNDDOWN(YEARFRAC(P156,DATE(IF(MONTH(NOW())&lt;4,YEAR(NOW())-1,YEAR(NOW())),4,1),1),0)))</f>
        <v/>
      </c>
      <c r="M156" s="147"/>
      <c r="N156" s="164"/>
      <c r="O156" s="138" t="str">
        <f>IF(P156="00:00:00","",IF(AND(MONTH(P156)=4,DAY(P156)=1),IF(L156=60,"還暦",IF(L156=70,"古希",IF(L156=77,"喜寿",IF(L156&gt;79,"長寿","")))),IF(L156=60,"還暦",IF(L156=70,"古希",IF(L156=77,"喜寿",IF(L156&gt;79,"長寿",""))))))</f>
        <v/>
      </c>
      <c r="P156" s="140" t="str">
        <f>IF(OR(K156="00:00:00",K156="",K156=" ",K156="　"),"00:00:00",DATEVALUE(IF(LEFT(K156,1)&lt;"A",SUBSTITUTE(CONCATENATE("S",K156),":","/"),SUBSTITUTE(K156,":","/"))))</f>
        <v>00:00:00</v>
      </c>
      <c r="Q156" s="10"/>
      <c r="R156" s="25"/>
      <c r="S156" s="25"/>
      <c r="T156" s="25"/>
    </row>
    <row r="157" spans="1:20" ht="18" customHeight="1" thickBot="1" x14ac:dyDescent="0.25">
      <c r="A157" s="196"/>
      <c r="B157" s="38"/>
      <c r="C157" s="144"/>
      <c r="D157" s="146"/>
      <c r="E157" s="148"/>
      <c r="F157" s="150"/>
      <c r="G157" s="152"/>
      <c r="H157" s="144"/>
      <c r="I157" s="154"/>
      <c r="J157" s="190"/>
      <c r="K157" s="188"/>
      <c r="L157" s="139"/>
      <c r="M157" s="148"/>
      <c r="N157" s="165"/>
      <c r="O157" s="139"/>
      <c r="P157" s="140"/>
      <c r="Q157" s="10"/>
      <c r="R157" s="25"/>
      <c r="S157" s="25"/>
      <c r="T157" s="25"/>
    </row>
    <row r="158" spans="1:20" ht="12" customHeight="1" thickTop="1" x14ac:dyDescent="0.2">
      <c r="A158" s="194" t="str">
        <f>CONCATENATE(IF(AND(D158&lt;&gt;"",D158&lt;&gt;" ",D158&lt;&gt;"　"),ASC(LEFT(A154,2))+1,""),IF(AND(D158&lt;&gt;"",D158&lt;&gt;" ",D158&lt;&gt;"　"),"　／　 ",""),IF(AND(D158&lt;&gt;"",D158&lt;&gt;" ",D158&lt;&gt;"　"),S2,""))</f>
        <v/>
      </c>
      <c r="B158" s="40"/>
      <c r="C158" s="155"/>
      <c r="D158" s="157"/>
      <c r="E158" s="200"/>
      <c r="F158" s="201"/>
      <c r="G158" s="151"/>
      <c r="H158" s="143"/>
      <c r="I158" s="153"/>
      <c r="J158" s="161"/>
      <c r="K158" s="187" t="s">
        <v>20</v>
      </c>
      <c r="L158" s="141" t="str">
        <f ca="1">IF(P158="00:00:00","",IF(AND(MONTH(P158)=4,DAY(P158)=1),ROUND(YEARFRAC(P158,DATE(IF(MONTH(NOW())&lt;4,YEAR(NOW())-1,YEAR(NOW())),4,1),1),0),ROUNDDOWN(YEARFRAC(P158,DATE(IF(MONTH(NOW())&lt;4,YEAR(NOW())-1,YEAR(NOW())),4,1),1),0)))</f>
        <v/>
      </c>
      <c r="M158" s="147"/>
      <c r="N158" s="164"/>
      <c r="O158" s="141" t="str">
        <f>IF(P158="00:00:00","",IF(AND(MONTH(P158)=4,DAY(P158)=1),IF(L158=60,"還暦",IF(L158=70,"古希",IF(L158=77,"喜寿",IF(L158&gt;79,"長寿","")))),IF(L158=60,"還暦",IF(L158=70,"古希",IF(L158=77,"喜寿",IF(L158&gt;79,"長寿",""))))))</f>
        <v/>
      </c>
      <c r="P158" s="140" t="str">
        <f>IF(OR(K158="00:00:00",K158="",K158=" ",K158="　"),"00:00:00",DATEVALUE(IF(LEFT(K158,1)&lt;"A",SUBSTITUTE(CONCATENATE("S",K158),":","/"),SUBSTITUTE(K158,":","/"))))</f>
        <v>00:00:00</v>
      </c>
      <c r="Q158" s="10"/>
      <c r="R158" s="25"/>
      <c r="S158" s="25"/>
      <c r="T158" s="25"/>
    </row>
    <row r="159" spans="1:20" ht="18" customHeight="1" x14ac:dyDescent="0.2">
      <c r="A159" s="195"/>
      <c r="B159" s="38"/>
      <c r="C159" s="156"/>
      <c r="D159" s="158"/>
      <c r="E159" s="159"/>
      <c r="F159" s="160"/>
      <c r="G159" s="163"/>
      <c r="H159" s="156"/>
      <c r="I159" s="191"/>
      <c r="J159" s="162"/>
      <c r="K159" s="189"/>
      <c r="L159" s="142"/>
      <c r="M159" s="159"/>
      <c r="N159" s="168"/>
      <c r="O159" s="142"/>
      <c r="P159" s="140"/>
      <c r="Q159" s="10"/>
      <c r="R159" s="25"/>
      <c r="S159" s="25"/>
      <c r="T159" s="25"/>
    </row>
    <row r="160" spans="1:20" ht="12" customHeight="1" x14ac:dyDescent="0.2">
      <c r="A160" s="195"/>
      <c r="B160" s="35"/>
      <c r="C160" s="143"/>
      <c r="D160" s="145"/>
      <c r="E160" s="220"/>
      <c r="F160" s="221"/>
      <c r="G160" s="151"/>
      <c r="H160" s="143"/>
      <c r="I160" s="193"/>
      <c r="J160" s="161"/>
      <c r="K160" s="187" t="s">
        <v>20</v>
      </c>
      <c r="L160" s="138" t="str">
        <f ca="1">IF(P160="00:00:00","",IF(AND(MONTH(P160)=4,DAY(P160)=1),ROUND(YEARFRAC(P160,DATE(IF(MONTH(NOW())&lt;4,YEAR(NOW())-1,YEAR(NOW())),4,1),1),0),ROUNDDOWN(YEARFRAC(P160,DATE(IF(MONTH(NOW())&lt;4,YEAR(NOW())-1,YEAR(NOW())),4,1),1),0)))</f>
        <v/>
      </c>
      <c r="M160" s="147"/>
      <c r="N160" s="164"/>
      <c r="O160" s="138" t="str">
        <f>IF(P160="00:00:00","",IF(AND(MONTH(P160)=4,DAY(P160)=1),IF(L160=60,"還暦",IF(L160=70,"古希",IF(L160=77,"喜寿",IF(L160&gt;79,"長寿","")))),IF(L160=60,"還暦",IF(L160=70,"古希",IF(L160=77,"喜寿",IF(L160&gt;79,"長寿",""))))))</f>
        <v/>
      </c>
      <c r="P160" s="140" t="str">
        <f>IF(OR(K160="00:00:00",K160="",K160=" ",K160="　"),"00:00:00",DATEVALUE(IF(LEFT(K160,1)&lt;"A",SUBSTITUTE(CONCATENATE("S",K160),":","/"),SUBSTITUTE(K160,":","/"))))</f>
        <v>00:00:00</v>
      </c>
      <c r="Q160" s="10"/>
      <c r="R160" s="25"/>
      <c r="S160" s="25"/>
      <c r="T160" s="25"/>
    </row>
    <row r="161" spans="1:20" ht="18" customHeight="1" thickBot="1" x14ac:dyDescent="0.25">
      <c r="A161" s="196"/>
      <c r="B161" s="38"/>
      <c r="C161" s="144"/>
      <c r="D161" s="146"/>
      <c r="E161" s="148"/>
      <c r="F161" s="150"/>
      <c r="G161" s="152"/>
      <c r="H161" s="144"/>
      <c r="I161" s="154"/>
      <c r="J161" s="190"/>
      <c r="K161" s="188"/>
      <c r="L161" s="139"/>
      <c r="M161" s="148"/>
      <c r="N161" s="165"/>
      <c r="O161" s="139"/>
      <c r="P161" s="140"/>
      <c r="Q161" s="10"/>
      <c r="R161" s="25"/>
      <c r="S161" s="25"/>
      <c r="T161" s="25"/>
    </row>
    <row r="162" spans="1:20" ht="12" customHeight="1" thickTop="1" x14ac:dyDescent="0.2">
      <c r="A162" s="194" t="str">
        <f>CONCATENATE(IF(AND(D162&lt;&gt;"",D162&lt;&gt;" ",D162&lt;&gt;"　"),ASC(LEFT(A158,2))+1,""),IF(AND(D162&lt;&gt;"",D162&lt;&gt;" ",D162&lt;&gt;"　"),"　／　 ",""),IF(AND(D162&lt;&gt;"",D162&lt;&gt;" ",D162&lt;&gt;"　"),S2,""))</f>
        <v/>
      </c>
      <c r="B162" s="40"/>
      <c r="C162" s="155"/>
      <c r="D162" s="157"/>
      <c r="E162" s="200"/>
      <c r="F162" s="201"/>
      <c r="G162" s="151"/>
      <c r="H162" s="143"/>
      <c r="I162" s="153"/>
      <c r="J162" s="161"/>
      <c r="K162" s="187" t="s">
        <v>20</v>
      </c>
      <c r="L162" s="141" t="str">
        <f ca="1">IF(P162="00:00:00","",IF(AND(MONTH(P162)=4,DAY(P162)=1),ROUND(YEARFRAC(P162,DATE(IF(MONTH(NOW())&lt;4,YEAR(NOW())-1,YEAR(NOW())),4,1),1),0),ROUNDDOWN(YEARFRAC(P162,DATE(IF(MONTH(NOW())&lt;4,YEAR(NOW())-1,YEAR(NOW())),4,1),1),0)))</f>
        <v/>
      </c>
      <c r="M162" s="147"/>
      <c r="N162" s="164"/>
      <c r="O162" s="141" t="str">
        <f>IF(P162="00:00:00","",IF(AND(MONTH(P162)=4,DAY(P162)=1),IF(L162=60,"還暦",IF(L162=70,"古希",IF(L162=77,"喜寿",IF(L162&gt;79,"長寿","")))),IF(L162=60,"還暦",IF(L162=70,"古希",IF(L162=77,"喜寿",IF(L162&gt;79,"長寿",""))))))</f>
        <v/>
      </c>
      <c r="P162" s="140" t="str">
        <f>IF(OR(K162="00:00:00",K162="",K162=" ",K162="　"),"00:00:00",DATEVALUE(IF(LEFT(K162,1)&lt;"A",SUBSTITUTE(CONCATENATE("S",K162),":","/"),SUBSTITUTE(K162,":","/"))))</f>
        <v>00:00:00</v>
      </c>
      <c r="Q162" s="10"/>
      <c r="R162" s="25"/>
      <c r="S162" s="25"/>
      <c r="T162" s="25"/>
    </row>
    <row r="163" spans="1:20" ht="18" customHeight="1" x14ac:dyDescent="0.2">
      <c r="A163" s="195"/>
      <c r="B163" s="38"/>
      <c r="C163" s="156"/>
      <c r="D163" s="158"/>
      <c r="E163" s="159"/>
      <c r="F163" s="160"/>
      <c r="G163" s="163"/>
      <c r="H163" s="156"/>
      <c r="I163" s="193"/>
      <c r="J163" s="162"/>
      <c r="K163" s="189"/>
      <c r="L163" s="142"/>
      <c r="M163" s="159"/>
      <c r="N163" s="168"/>
      <c r="O163" s="142"/>
      <c r="P163" s="140"/>
      <c r="Q163" s="10"/>
      <c r="R163" s="25"/>
      <c r="S163" s="25"/>
      <c r="T163" s="25"/>
    </row>
    <row r="164" spans="1:20" ht="12" customHeight="1" x14ac:dyDescent="0.2">
      <c r="A164" s="195"/>
      <c r="B164" s="35"/>
      <c r="C164" s="143"/>
      <c r="D164" s="145"/>
      <c r="E164" s="220"/>
      <c r="F164" s="221"/>
      <c r="G164" s="151"/>
      <c r="H164" s="143"/>
      <c r="I164" s="153"/>
      <c r="J164" s="161"/>
      <c r="K164" s="187" t="s">
        <v>20</v>
      </c>
      <c r="L164" s="138" t="str">
        <f ca="1">IF(P164="00:00:00","",IF(AND(MONTH(P164)=4,DAY(P164)=1),ROUND(YEARFRAC(P164,DATE(IF(MONTH(NOW())&lt;4,YEAR(NOW())-1,YEAR(NOW())),4,1),1),0),ROUNDDOWN(YEARFRAC(P164,DATE(IF(MONTH(NOW())&lt;4,YEAR(NOW())-1,YEAR(NOW())),4,1),1),0)))</f>
        <v/>
      </c>
      <c r="M164" s="147"/>
      <c r="N164" s="164"/>
      <c r="O164" s="138" t="str">
        <f>IF(P164="00:00:00","",IF(AND(MONTH(P164)=4,DAY(P164)=1),IF(L164=60,"還暦",IF(L164=70,"古希",IF(L164=77,"喜寿",IF(L164&gt;79,"長寿","")))),IF(L164=60,"還暦",IF(L164=70,"古希",IF(L164=77,"喜寿",IF(L164&gt;79,"長寿",""))))))</f>
        <v/>
      </c>
      <c r="P164" s="140" t="str">
        <f>IF(OR(K164="00:00:00",K164="",K164=" ",K164="　"),"00:00:00",DATEVALUE(IF(LEFT(K164,1)&lt;"A",SUBSTITUTE(CONCATENATE("S",K164),":","/"),SUBSTITUTE(K164,":","/"))))</f>
        <v>00:00:00</v>
      </c>
      <c r="Q164" s="10"/>
      <c r="R164" s="25"/>
      <c r="S164" s="25"/>
      <c r="T164" s="25"/>
    </row>
    <row r="165" spans="1:20" ht="18" customHeight="1" thickBot="1" x14ac:dyDescent="0.25">
      <c r="A165" s="196"/>
      <c r="B165" s="38"/>
      <c r="C165" s="144"/>
      <c r="D165" s="146"/>
      <c r="E165" s="148"/>
      <c r="F165" s="150"/>
      <c r="G165" s="152"/>
      <c r="H165" s="144"/>
      <c r="I165" s="154"/>
      <c r="J165" s="190"/>
      <c r="K165" s="188"/>
      <c r="L165" s="139"/>
      <c r="M165" s="148"/>
      <c r="N165" s="165"/>
      <c r="O165" s="139"/>
      <c r="P165" s="140"/>
      <c r="Q165" s="10"/>
      <c r="R165" s="25"/>
      <c r="S165" s="25"/>
      <c r="T165" s="25"/>
    </row>
    <row r="166" spans="1:20" ht="12" customHeight="1" thickTop="1" x14ac:dyDescent="0.2">
      <c r="A166" s="194" t="str">
        <f>CONCATENATE(IF(AND(D166&lt;&gt;"",D166&lt;&gt;" ",D166&lt;&gt;"　"),ASC(LEFT(A162,2))+1,""),IF(AND(D166&lt;&gt;"",D166&lt;&gt;" ",D166&lt;&gt;"　"),"　／　 ",""),IF(AND(D166&lt;&gt;"",D166&lt;&gt;" ",D166&lt;&gt;"　"),S2,""))</f>
        <v/>
      </c>
      <c r="B166" s="40"/>
      <c r="C166" s="155"/>
      <c r="D166" s="157"/>
      <c r="E166" s="200"/>
      <c r="F166" s="201"/>
      <c r="G166" s="151"/>
      <c r="H166" s="143"/>
      <c r="I166" s="153"/>
      <c r="J166" s="161"/>
      <c r="K166" s="187" t="s">
        <v>20</v>
      </c>
      <c r="L166" s="141" t="str">
        <f ca="1">IF(P166="00:00:00","",IF(AND(MONTH(P166)=4,DAY(P166)=1),ROUND(YEARFRAC(P166,DATE(IF(MONTH(NOW())&lt;4,YEAR(NOW())-1,YEAR(NOW())),4,1),1),0),ROUNDDOWN(YEARFRAC(P166,DATE(IF(MONTH(NOW())&lt;4,YEAR(NOW())-1,YEAR(NOW())),4,1),1),0)))</f>
        <v/>
      </c>
      <c r="M166" s="147"/>
      <c r="N166" s="164"/>
      <c r="O166" s="141" t="str">
        <f>IF(P166="00:00:00","",IF(AND(MONTH(P166)=4,DAY(P166)=1),IF(L166=60,"還暦",IF(L166=70,"古希",IF(L166=77,"喜寿",IF(L166&gt;79,"長寿","")))),IF(L166=60,"還暦",IF(L166=70,"古希",IF(L166=77,"喜寿",IF(L166&gt;79,"長寿",""))))))</f>
        <v/>
      </c>
      <c r="P166" s="140" t="str">
        <f>IF(OR(K166="00:00:00",K166="",K166=" ",K166="　"),"00:00:00",DATEVALUE(IF(LEFT(K166,1)&lt;"A",SUBSTITUTE(CONCATENATE("S",K166),":","/"),SUBSTITUTE(K166,":","/"))))</f>
        <v>00:00:00</v>
      </c>
      <c r="Q166" s="10"/>
      <c r="R166" s="25"/>
      <c r="S166" s="25"/>
      <c r="T166" s="25"/>
    </row>
    <row r="167" spans="1:20" ht="18" customHeight="1" x14ac:dyDescent="0.2">
      <c r="A167" s="195"/>
      <c r="B167" s="38"/>
      <c r="C167" s="156"/>
      <c r="D167" s="158"/>
      <c r="E167" s="159"/>
      <c r="F167" s="160"/>
      <c r="G167" s="163"/>
      <c r="H167" s="156"/>
      <c r="I167" s="191"/>
      <c r="J167" s="162"/>
      <c r="K167" s="189"/>
      <c r="L167" s="142"/>
      <c r="M167" s="159"/>
      <c r="N167" s="168"/>
      <c r="O167" s="142"/>
      <c r="P167" s="140"/>
      <c r="Q167" s="10"/>
      <c r="R167" s="25"/>
      <c r="S167" s="25"/>
      <c r="T167" s="25"/>
    </row>
    <row r="168" spans="1:20" ht="12" customHeight="1" x14ac:dyDescent="0.2">
      <c r="A168" s="195"/>
      <c r="B168" s="35"/>
      <c r="C168" s="143"/>
      <c r="D168" s="145"/>
      <c r="E168" s="147"/>
      <c r="F168" s="149"/>
      <c r="G168" s="151"/>
      <c r="H168" s="143"/>
      <c r="I168" s="153"/>
      <c r="J168" s="161"/>
      <c r="K168" s="187" t="s">
        <v>20</v>
      </c>
      <c r="L168" s="138" t="str">
        <f ca="1">IF(P168="00:00:00","",IF(AND(MONTH(P168)=4,DAY(P168)=1),ROUND(YEARFRAC(P168,DATE(IF(MONTH(NOW())&lt;4,YEAR(NOW())-1,YEAR(NOW())),4,1),1),0),ROUNDDOWN(YEARFRAC(P168,DATE(IF(MONTH(NOW())&lt;4,YEAR(NOW())-1,YEAR(NOW())),4,1),1),0)))</f>
        <v/>
      </c>
      <c r="M168" s="147"/>
      <c r="N168" s="164"/>
      <c r="O168" s="138" t="str">
        <f>IF(P168="00:00:00","",IF(AND(MONTH(P168)=4,DAY(P168)=1),IF(L168=60,"還暦",IF(L168=70,"古希",IF(L168=77,"喜寿",IF(L168&gt;79,"長寿","")))),IF(L168=60,"還暦",IF(L168=70,"古希",IF(L168=77,"喜寿",IF(L168&gt;79,"長寿",""))))))</f>
        <v/>
      </c>
      <c r="P168" s="140" t="str">
        <f>IF(OR(K168="00:00:00",K168="",K168=" ",K168="　"),"00:00:00",DATEVALUE(IF(LEFT(K168,1)&lt;"A",SUBSTITUTE(CONCATENATE("S",K168),":","/"),SUBSTITUTE(K168,":","/"))))</f>
        <v>00:00:00</v>
      </c>
      <c r="Q168" s="10"/>
      <c r="R168" s="25"/>
      <c r="S168" s="25"/>
      <c r="T168" s="25"/>
    </row>
    <row r="169" spans="1:20" ht="18" customHeight="1" x14ac:dyDescent="0.2">
      <c r="A169" s="247"/>
      <c r="B169" s="38"/>
      <c r="C169" s="156"/>
      <c r="D169" s="158"/>
      <c r="E169" s="159"/>
      <c r="F169" s="160"/>
      <c r="G169" s="163"/>
      <c r="H169" s="156"/>
      <c r="I169" s="191"/>
      <c r="J169" s="162"/>
      <c r="K169" s="189"/>
      <c r="L169" s="142"/>
      <c r="M169" s="159"/>
      <c r="N169" s="168"/>
      <c r="O169" s="142"/>
      <c r="P169" s="140"/>
      <c r="Q169" s="10"/>
      <c r="R169" s="25"/>
      <c r="S169" s="25"/>
      <c r="T169" s="25"/>
    </row>
    <row r="170" spans="1:20" ht="18" customHeight="1" x14ac:dyDescent="0.2">
      <c r="A170" s="231" t="s">
        <v>67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30"/>
      <c r="Q170" s="10"/>
      <c r="R170" s="25"/>
      <c r="S170" s="25"/>
      <c r="T170" s="25"/>
    </row>
    <row r="171" spans="1:20" ht="19.5" customHeight="1" x14ac:dyDescent="0.2">
      <c r="A171" s="31" t="s">
        <v>66</v>
      </c>
      <c r="B171" s="27"/>
      <c r="C171" s="10"/>
      <c r="D171" s="10"/>
      <c r="E171" s="22"/>
      <c r="F171" s="22"/>
      <c r="G171" s="10"/>
      <c r="H171" s="22"/>
      <c r="I171" s="22"/>
      <c r="J171" s="10"/>
      <c r="K171" s="10"/>
      <c r="L171" s="10"/>
      <c r="M171" s="10"/>
      <c r="N171" s="10"/>
      <c r="O171" s="10"/>
      <c r="P171" s="2"/>
      <c r="Q171" s="10"/>
      <c r="R171" s="25"/>
      <c r="S171" s="25"/>
      <c r="T171" s="25"/>
    </row>
    <row r="172" spans="1:20" x14ac:dyDescent="0.2">
      <c r="A172" s="47"/>
      <c r="B172" s="48"/>
      <c r="C172" s="47"/>
      <c r="D172" s="47"/>
      <c r="E172" s="49"/>
      <c r="F172" s="49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20" x14ac:dyDescent="0.2">
      <c r="A173" s="47"/>
      <c r="B173" s="48"/>
      <c r="C173" s="47"/>
      <c r="D173" s="47"/>
      <c r="E173" s="49"/>
      <c r="F173" s="49"/>
      <c r="G173" s="47"/>
      <c r="H173" s="47"/>
      <c r="I173" s="47"/>
      <c r="J173" s="47"/>
      <c r="K173" s="47"/>
      <c r="L173" s="47"/>
      <c r="M173" s="47"/>
      <c r="N173" s="47"/>
      <c r="O173" s="47"/>
    </row>
  </sheetData>
  <sheetProtection formatCells="0" selectLockedCells="1"/>
  <mergeCells count="1037">
    <mergeCell ref="S3:AA4"/>
    <mergeCell ref="W2:Z2"/>
    <mergeCell ref="A170:O170"/>
    <mergeCell ref="K168:K169"/>
    <mergeCell ref="L168:L169"/>
    <mergeCell ref="M168:M169"/>
    <mergeCell ref="N168:N169"/>
    <mergeCell ref="C162:C163"/>
    <mergeCell ref="D162:D163"/>
    <mergeCell ref="E162:E163"/>
    <mergeCell ref="F162:F163"/>
    <mergeCell ref="O168:O169"/>
    <mergeCell ref="J168:J169"/>
    <mergeCell ref="P168:P169"/>
    <mergeCell ref="N166:N167"/>
    <mergeCell ref="I168:I169"/>
    <mergeCell ref="G166:H167"/>
    <mergeCell ref="I166:I167"/>
    <mergeCell ref="K166:K167"/>
    <mergeCell ref="P166:P167"/>
    <mergeCell ref="A166:A169"/>
    <mergeCell ref="C166:C167"/>
    <mergeCell ref="D166:D167"/>
    <mergeCell ref="E166:E167"/>
    <mergeCell ref="F166:F167"/>
    <mergeCell ref="M162:M163"/>
    <mergeCell ref="J166:J167"/>
    <mergeCell ref="J164:J165"/>
    <mergeCell ref="K164:K165"/>
    <mergeCell ref="A162:A165"/>
    <mergeCell ref="O164:O165"/>
    <mergeCell ref="P164:P165"/>
    <mergeCell ref="L166:L167"/>
    <mergeCell ref="M166:M167"/>
    <mergeCell ref="L164:L165"/>
    <mergeCell ref="M164:M165"/>
    <mergeCell ref="O166:O167"/>
    <mergeCell ref="C168:C169"/>
    <mergeCell ref="D168:D169"/>
    <mergeCell ref="E168:E169"/>
    <mergeCell ref="F168:F169"/>
    <mergeCell ref="G168:H169"/>
    <mergeCell ref="N164:N165"/>
    <mergeCell ref="N160:N161"/>
    <mergeCell ref="O160:O161"/>
    <mergeCell ref="P160:P161"/>
    <mergeCell ref="N158:N159"/>
    <mergeCell ref="O158:O159"/>
    <mergeCell ref="P158:P159"/>
    <mergeCell ref="K160:K161"/>
    <mergeCell ref="L160:L161"/>
    <mergeCell ref="J160:J161"/>
    <mergeCell ref="I162:I163"/>
    <mergeCell ref="J162:J163"/>
    <mergeCell ref="K162:K163"/>
    <mergeCell ref="L162:L163"/>
    <mergeCell ref="I160:I161"/>
    <mergeCell ref="N162:N163"/>
    <mergeCell ref="O162:O163"/>
    <mergeCell ref="P162:P163"/>
    <mergeCell ref="C164:C165"/>
    <mergeCell ref="D164:D165"/>
    <mergeCell ref="E164:E165"/>
    <mergeCell ref="F164:F165"/>
    <mergeCell ref="G164:H165"/>
    <mergeCell ref="I164:I165"/>
    <mergeCell ref="G162:H163"/>
    <mergeCell ref="A158:A161"/>
    <mergeCell ref="C158:C159"/>
    <mergeCell ref="D158:D159"/>
    <mergeCell ref="E158:E159"/>
    <mergeCell ref="F158:F159"/>
    <mergeCell ref="G158:H159"/>
    <mergeCell ref="I158:I159"/>
    <mergeCell ref="J158:J159"/>
    <mergeCell ref="K158:K159"/>
    <mergeCell ref="L158:L159"/>
    <mergeCell ref="M158:M159"/>
    <mergeCell ref="C160:C161"/>
    <mergeCell ref="D160:D161"/>
    <mergeCell ref="E160:E161"/>
    <mergeCell ref="F160:F161"/>
    <mergeCell ref="G160:H161"/>
    <mergeCell ref="M160:M161"/>
    <mergeCell ref="A154:A157"/>
    <mergeCell ref="C154:C155"/>
    <mergeCell ref="D154:D155"/>
    <mergeCell ref="E154:E155"/>
    <mergeCell ref="F154:F155"/>
    <mergeCell ref="G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C156:C157"/>
    <mergeCell ref="D156:D157"/>
    <mergeCell ref="E156:E157"/>
    <mergeCell ref="F156:F157"/>
    <mergeCell ref="G156:H157"/>
    <mergeCell ref="I156:I157"/>
    <mergeCell ref="J156:J157"/>
    <mergeCell ref="K156:K157"/>
    <mergeCell ref="L156:L157"/>
    <mergeCell ref="M156:M157"/>
    <mergeCell ref="N156:N157"/>
    <mergeCell ref="O156:O157"/>
    <mergeCell ref="P156:P157"/>
    <mergeCell ref="A150:A153"/>
    <mergeCell ref="C150:C151"/>
    <mergeCell ref="D150:D151"/>
    <mergeCell ref="E150:E151"/>
    <mergeCell ref="F150:F151"/>
    <mergeCell ref="G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C152:C153"/>
    <mergeCell ref="D152:D153"/>
    <mergeCell ref="E152:E153"/>
    <mergeCell ref="F152:F153"/>
    <mergeCell ref="G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A146:A149"/>
    <mergeCell ref="C146:C147"/>
    <mergeCell ref="D146:D147"/>
    <mergeCell ref="E146:E147"/>
    <mergeCell ref="F146:F147"/>
    <mergeCell ref="G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C148:C149"/>
    <mergeCell ref="D148:D149"/>
    <mergeCell ref="E148:E149"/>
    <mergeCell ref="F148:F149"/>
    <mergeCell ref="G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A142:A145"/>
    <mergeCell ref="C142:C143"/>
    <mergeCell ref="D142:D143"/>
    <mergeCell ref="E142:E143"/>
    <mergeCell ref="F142:F143"/>
    <mergeCell ref="G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C144:C145"/>
    <mergeCell ref="D144:D145"/>
    <mergeCell ref="E144:E145"/>
    <mergeCell ref="F144:F145"/>
    <mergeCell ref="G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A138:A141"/>
    <mergeCell ref="C138:C139"/>
    <mergeCell ref="D138:D139"/>
    <mergeCell ref="E138:E139"/>
    <mergeCell ref="F138:F139"/>
    <mergeCell ref="G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C140:C141"/>
    <mergeCell ref="D140:D141"/>
    <mergeCell ref="E140:E141"/>
    <mergeCell ref="F140:F141"/>
    <mergeCell ref="G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C134:C135"/>
    <mergeCell ref="D134:D135"/>
    <mergeCell ref="E134:E135"/>
    <mergeCell ref="F134:F135"/>
    <mergeCell ref="K136:K137"/>
    <mergeCell ref="L136:L137"/>
    <mergeCell ref="M136:M137"/>
    <mergeCell ref="J136:J137"/>
    <mergeCell ref="G134:H135"/>
    <mergeCell ref="I134:I135"/>
    <mergeCell ref="J134:J135"/>
    <mergeCell ref="K134:K135"/>
    <mergeCell ref="L134:L135"/>
    <mergeCell ref="P136:P137"/>
    <mergeCell ref="N134:N135"/>
    <mergeCell ref="O134:O135"/>
    <mergeCell ref="P134:P135"/>
    <mergeCell ref="N136:N137"/>
    <mergeCell ref="C136:C137"/>
    <mergeCell ref="D136:D137"/>
    <mergeCell ref="E136:E137"/>
    <mergeCell ref="F136:F137"/>
    <mergeCell ref="G136:H137"/>
    <mergeCell ref="I136:I137"/>
    <mergeCell ref="O136:O137"/>
    <mergeCell ref="L132:L133"/>
    <mergeCell ref="M132:M133"/>
    <mergeCell ref="A130:A133"/>
    <mergeCell ref="C130:C131"/>
    <mergeCell ref="D130:D131"/>
    <mergeCell ref="E130:E131"/>
    <mergeCell ref="F130:F131"/>
    <mergeCell ref="G130:H131"/>
    <mergeCell ref="C132:C133"/>
    <mergeCell ref="D132:D133"/>
    <mergeCell ref="E132:E133"/>
    <mergeCell ref="F132:F133"/>
    <mergeCell ref="I130:I131"/>
    <mergeCell ref="J130:J131"/>
    <mergeCell ref="K130:K131"/>
    <mergeCell ref="L130:L131"/>
    <mergeCell ref="M130:M131"/>
    <mergeCell ref="N130:N131"/>
    <mergeCell ref="G132:H133"/>
    <mergeCell ref="I132:I133"/>
    <mergeCell ref="J132:J133"/>
    <mergeCell ref="K132:K133"/>
    <mergeCell ref="M134:M135"/>
    <mergeCell ref="A134:A137"/>
    <mergeCell ref="N132:N133"/>
    <mergeCell ref="O132:O133"/>
    <mergeCell ref="P132:P133"/>
    <mergeCell ref="P124:P125"/>
    <mergeCell ref="L126:L127"/>
    <mergeCell ref="M126:M127"/>
    <mergeCell ref="O130:O131"/>
    <mergeCell ref="P130:P131"/>
    <mergeCell ref="A126:A129"/>
    <mergeCell ref="C126:C127"/>
    <mergeCell ref="D126:D127"/>
    <mergeCell ref="E126:E127"/>
    <mergeCell ref="F126:F127"/>
    <mergeCell ref="K128:K129"/>
    <mergeCell ref="G126:H127"/>
    <mergeCell ref="I126:I127"/>
    <mergeCell ref="J126:J127"/>
    <mergeCell ref="K126:K127"/>
    <mergeCell ref="C128:C129"/>
    <mergeCell ref="D128:D129"/>
    <mergeCell ref="E128:E129"/>
    <mergeCell ref="F128:F129"/>
    <mergeCell ref="G128:H129"/>
    <mergeCell ref="I128:I129"/>
    <mergeCell ref="J128:J129"/>
    <mergeCell ref="L120:L121"/>
    <mergeCell ref="M120:N120"/>
    <mergeCell ref="O120:O121"/>
    <mergeCell ref="G121:H121"/>
    <mergeCell ref="A122:A125"/>
    <mergeCell ref="C122:C123"/>
    <mergeCell ref="D122:D123"/>
    <mergeCell ref="E122:E123"/>
    <mergeCell ref="F122:F123"/>
    <mergeCell ref="L128:L129"/>
    <mergeCell ref="M128:M129"/>
    <mergeCell ref="N128:N129"/>
    <mergeCell ref="O128:O129"/>
    <mergeCell ref="P128:P129"/>
    <mergeCell ref="N126:N127"/>
    <mergeCell ref="O126:O127"/>
    <mergeCell ref="P126:P127"/>
    <mergeCell ref="K122:K123"/>
    <mergeCell ref="L122:L123"/>
    <mergeCell ref="M122:M123"/>
    <mergeCell ref="N122:N123"/>
    <mergeCell ref="O122:O123"/>
    <mergeCell ref="P122:P123"/>
    <mergeCell ref="C124:C125"/>
    <mergeCell ref="D124:D125"/>
    <mergeCell ref="E124:E125"/>
    <mergeCell ref="F124:F125"/>
    <mergeCell ref="G124:H125"/>
    <mergeCell ref="I124:I125"/>
    <mergeCell ref="J124:J125"/>
    <mergeCell ref="K124:K125"/>
    <mergeCell ref="L117:L118"/>
    <mergeCell ref="M117:O118"/>
    <mergeCell ref="A118:C118"/>
    <mergeCell ref="K111:K112"/>
    <mergeCell ref="L111:L112"/>
    <mergeCell ref="M111:M112"/>
    <mergeCell ref="N111:N112"/>
    <mergeCell ref="O111:O112"/>
    <mergeCell ref="J111:J112"/>
    <mergeCell ref="L124:L125"/>
    <mergeCell ref="M124:M125"/>
    <mergeCell ref="N124:N125"/>
    <mergeCell ref="O124:O125"/>
    <mergeCell ref="A113:O113"/>
    <mergeCell ref="A115:O115"/>
    <mergeCell ref="A116:B116"/>
    <mergeCell ref="A117:C117"/>
    <mergeCell ref="E117:F117"/>
    <mergeCell ref="I117:K117"/>
    <mergeCell ref="G122:H123"/>
    <mergeCell ref="E118:K118"/>
    <mergeCell ref="A120:A121"/>
    <mergeCell ref="C120:C121"/>
    <mergeCell ref="D120:D121"/>
    <mergeCell ref="E120:I120"/>
    <mergeCell ref="J120:J121"/>
    <mergeCell ref="K120:K121"/>
    <mergeCell ref="I122:I123"/>
    <mergeCell ref="J122:J123"/>
    <mergeCell ref="A109:A112"/>
    <mergeCell ref="C109:C110"/>
    <mergeCell ref="D109:D110"/>
    <mergeCell ref="E109:E110"/>
    <mergeCell ref="F109:F110"/>
    <mergeCell ref="G109:H110"/>
    <mergeCell ref="I109:I110"/>
    <mergeCell ref="J109:J110"/>
    <mergeCell ref="C111:C112"/>
    <mergeCell ref="K109:K110"/>
    <mergeCell ref="L109:L110"/>
    <mergeCell ref="M109:M110"/>
    <mergeCell ref="P111:P112"/>
    <mergeCell ref="N109:N110"/>
    <mergeCell ref="O109:O110"/>
    <mergeCell ref="P109:P110"/>
    <mergeCell ref="D111:D112"/>
    <mergeCell ref="E111:E112"/>
    <mergeCell ref="F111:F112"/>
    <mergeCell ref="G111:H112"/>
    <mergeCell ref="I111:I112"/>
    <mergeCell ref="A105:A108"/>
    <mergeCell ref="C105:C106"/>
    <mergeCell ref="D105:D106"/>
    <mergeCell ref="E105:E106"/>
    <mergeCell ref="F105:F106"/>
    <mergeCell ref="G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C107:C108"/>
    <mergeCell ref="D107:D108"/>
    <mergeCell ref="E107:E108"/>
    <mergeCell ref="F107:F108"/>
    <mergeCell ref="G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1:A104"/>
    <mergeCell ref="C101:C102"/>
    <mergeCell ref="D101:D102"/>
    <mergeCell ref="E101:E102"/>
    <mergeCell ref="F101:F102"/>
    <mergeCell ref="G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C103:C104"/>
    <mergeCell ref="D103:D104"/>
    <mergeCell ref="E103:E104"/>
    <mergeCell ref="F103:F104"/>
    <mergeCell ref="G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97:A100"/>
    <mergeCell ref="C97:C98"/>
    <mergeCell ref="D97:D98"/>
    <mergeCell ref="E97:E98"/>
    <mergeCell ref="F97:F98"/>
    <mergeCell ref="G97:H98"/>
    <mergeCell ref="I97:I98"/>
    <mergeCell ref="J97:J98"/>
    <mergeCell ref="K97:K98"/>
    <mergeCell ref="L97:L98"/>
    <mergeCell ref="M97:M98"/>
    <mergeCell ref="N97:N98"/>
    <mergeCell ref="O97:O98"/>
    <mergeCell ref="P97:P98"/>
    <mergeCell ref="C99:C100"/>
    <mergeCell ref="D99:D100"/>
    <mergeCell ref="E99:E100"/>
    <mergeCell ref="F99:F100"/>
    <mergeCell ref="G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93:A96"/>
    <mergeCell ref="C93:C94"/>
    <mergeCell ref="D93:D94"/>
    <mergeCell ref="E93:E94"/>
    <mergeCell ref="F93:F94"/>
    <mergeCell ref="G93:H94"/>
    <mergeCell ref="I93:I94"/>
    <mergeCell ref="J93:J94"/>
    <mergeCell ref="K93:K94"/>
    <mergeCell ref="L93:L94"/>
    <mergeCell ref="M93:M94"/>
    <mergeCell ref="N93:N94"/>
    <mergeCell ref="O93:O94"/>
    <mergeCell ref="P93:P94"/>
    <mergeCell ref="C95:C96"/>
    <mergeCell ref="D95:D96"/>
    <mergeCell ref="E95:E96"/>
    <mergeCell ref="F95:F96"/>
    <mergeCell ref="G95:H96"/>
    <mergeCell ref="I95:I96"/>
    <mergeCell ref="J95:J96"/>
    <mergeCell ref="K95:K96"/>
    <mergeCell ref="L95:L96"/>
    <mergeCell ref="M95:M96"/>
    <mergeCell ref="N95:N96"/>
    <mergeCell ref="O95:O96"/>
    <mergeCell ref="P95:P96"/>
    <mergeCell ref="A89:A92"/>
    <mergeCell ref="C89:C90"/>
    <mergeCell ref="D89:D90"/>
    <mergeCell ref="E89:E90"/>
    <mergeCell ref="F89:F90"/>
    <mergeCell ref="G89:H90"/>
    <mergeCell ref="I89:I90"/>
    <mergeCell ref="J89:J90"/>
    <mergeCell ref="K89:K90"/>
    <mergeCell ref="L89:L90"/>
    <mergeCell ref="M89:M90"/>
    <mergeCell ref="N89:N90"/>
    <mergeCell ref="O89:O90"/>
    <mergeCell ref="P89:P90"/>
    <mergeCell ref="C91:C92"/>
    <mergeCell ref="D91:D92"/>
    <mergeCell ref="E91:E92"/>
    <mergeCell ref="F91:F92"/>
    <mergeCell ref="G91:H92"/>
    <mergeCell ref="I91:I92"/>
    <mergeCell ref="J91:J92"/>
    <mergeCell ref="K91:K92"/>
    <mergeCell ref="L91:L92"/>
    <mergeCell ref="M91:M92"/>
    <mergeCell ref="N91:N92"/>
    <mergeCell ref="O91:O92"/>
    <mergeCell ref="P91:P92"/>
    <mergeCell ref="A85:A88"/>
    <mergeCell ref="C85:C86"/>
    <mergeCell ref="D85:D86"/>
    <mergeCell ref="E85:E86"/>
    <mergeCell ref="F85:F86"/>
    <mergeCell ref="G85:H86"/>
    <mergeCell ref="I85:I86"/>
    <mergeCell ref="J85:J86"/>
    <mergeCell ref="K85:K86"/>
    <mergeCell ref="L85:L86"/>
    <mergeCell ref="M85:M86"/>
    <mergeCell ref="N85:N86"/>
    <mergeCell ref="O85:O86"/>
    <mergeCell ref="P85:P86"/>
    <mergeCell ref="C87:C88"/>
    <mergeCell ref="D87:D88"/>
    <mergeCell ref="E87:E88"/>
    <mergeCell ref="F87:F88"/>
    <mergeCell ref="G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1:A84"/>
    <mergeCell ref="C81:C82"/>
    <mergeCell ref="D81:D82"/>
    <mergeCell ref="E81:E82"/>
    <mergeCell ref="F81:F82"/>
    <mergeCell ref="G81:H82"/>
    <mergeCell ref="I81:I82"/>
    <mergeCell ref="J81:J82"/>
    <mergeCell ref="K81:K82"/>
    <mergeCell ref="L81:L82"/>
    <mergeCell ref="M81:M82"/>
    <mergeCell ref="N81:N82"/>
    <mergeCell ref="O81:O82"/>
    <mergeCell ref="P81:P82"/>
    <mergeCell ref="C83:C84"/>
    <mergeCell ref="D83:D84"/>
    <mergeCell ref="E83:E84"/>
    <mergeCell ref="F83:F84"/>
    <mergeCell ref="G83:H84"/>
    <mergeCell ref="I83:I84"/>
    <mergeCell ref="J83:J84"/>
    <mergeCell ref="K83:K84"/>
    <mergeCell ref="L83:L84"/>
    <mergeCell ref="M83:M84"/>
    <mergeCell ref="N83:N84"/>
    <mergeCell ref="O83:O84"/>
    <mergeCell ref="P83:P84"/>
    <mergeCell ref="K79:K80"/>
    <mergeCell ref="L79:L80"/>
    <mergeCell ref="M79:M80"/>
    <mergeCell ref="J79:J80"/>
    <mergeCell ref="G77:H78"/>
    <mergeCell ref="I77:I78"/>
    <mergeCell ref="J77:J78"/>
    <mergeCell ref="K77:K78"/>
    <mergeCell ref="L77:L78"/>
    <mergeCell ref="M77:M78"/>
    <mergeCell ref="P79:P80"/>
    <mergeCell ref="N77:N78"/>
    <mergeCell ref="O77:O78"/>
    <mergeCell ref="P77:P78"/>
    <mergeCell ref="C79:C80"/>
    <mergeCell ref="D79:D80"/>
    <mergeCell ref="E79:E80"/>
    <mergeCell ref="F79:F80"/>
    <mergeCell ref="G79:H80"/>
    <mergeCell ref="I79:I80"/>
    <mergeCell ref="N79:N80"/>
    <mergeCell ref="O79:O80"/>
    <mergeCell ref="M75:M76"/>
    <mergeCell ref="A73:A76"/>
    <mergeCell ref="C73:C74"/>
    <mergeCell ref="D73:D74"/>
    <mergeCell ref="E73:E74"/>
    <mergeCell ref="F73:F74"/>
    <mergeCell ref="G73:H74"/>
    <mergeCell ref="C75:C76"/>
    <mergeCell ref="D75:D76"/>
    <mergeCell ref="E75:E76"/>
    <mergeCell ref="F75:F76"/>
    <mergeCell ref="I73:I74"/>
    <mergeCell ref="J73:J74"/>
    <mergeCell ref="K73:K74"/>
    <mergeCell ref="L73:L74"/>
    <mergeCell ref="M73:M74"/>
    <mergeCell ref="C77:C78"/>
    <mergeCell ref="D77:D78"/>
    <mergeCell ref="E77:E78"/>
    <mergeCell ref="F77:F78"/>
    <mergeCell ref="N73:N74"/>
    <mergeCell ref="G75:H76"/>
    <mergeCell ref="I75:I76"/>
    <mergeCell ref="J75:J76"/>
    <mergeCell ref="K75:K76"/>
    <mergeCell ref="A77:A80"/>
    <mergeCell ref="N75:N76"/>
    <mergeCell ref="O75:O76"/>
    <mergeCell ref="P75:P76"/>
    <mergeCell ref="P67:P68"/>
    <mergeCell ref="L69:L70"/>
    <mergeCell ref="M69:M70"/>
    <mergeCell ref="O73:O74"/>
    <mergeCell ref="P73:P74"/>
    <mergeCell ref="A69:A72"/>
    <mergeCell ref="C69:C70"/>
    <mergeCell ref="D69:D70"/>
    <mergeCell ref="E69:E70"/>
    <mergeCell ref="F69:F70"/>
    <mergeCell ref="K71:K72"/>
    <mergeCell ref="G69:H70"/>
    <mergeCell ref="I69:I70"/>
    <mergeCell ref="J69:J70"/>
    <mergeCell ref="K69:K70"/>
    <mergeCell ref="C71:C72"/>
    <mergeCell ref="D71:D72"/>
    <mergeCell ref="E71:E72"/>
    <mergeCell ref="F71:F72"/>
    <mergeCell ref="G71:H72"/>
    <mergeCell ref="I71:I72"/>
    <mergeCell ref="J71:J72"/>
    <mergeCell ref="L75:L76"/>
    <mergeCell ref="O63:O64"/>
    <mergeCell ref="G64:H64"/>
    <mergeCell ref="A65:A68"/>
    <mergeCell ref="C65:C66"/>
    <mergeCell ref="D65:D66"/>
    <mergeCell ref="E65:E66"/>
    <mergeCell ref="F65:F66"/>
    <mergeCell ref="K65:K66"/>
    <mergeCell ref="L63:L64"/>
    <mergeCell ref="M67:M68"/>
    <mergeCell ref="L71:L72"/>
    <mergeCell ref="M71:M72"/>
    <mergeCell ref="N71:N72"/>
    <mergeCell ref="O71:O72"/>
    <mergeCell ref="P71:P72"/>
    <mergeCell ref="N69:N70"/>
    <mergeCell ref="O69:O70"/>
    <mergeCell ref="P69:P70"/>
    <mergeCell ref="P65:P66"/>
    <mergeCell ref="C67:C68"/>
    <mergeCell ref="D67:D68"/>
    <mergeCell ref="E67:E68"/>
    <mergeCell ref="F67:F68"/>
    <mergeCell ref="G67:H68"/>
    <mergeCell ref="G65:H66"/>
    <mergeCell ref="I65:I66"/>
    <mergeCell ref="J65:J66"/>
    <mergeCell ref="L67:L68"/>
    <mergeCell ref="N67:N68"/>
    <mergeCell ref="O67:O68"/>
    <mergeCell ref="L65:L66"/>
    <mergeCell ref="M65:M66"/>
    <mergeCell ref="N65:N66"/>
    <mergeCell ref="O65:O66"/>
    <mergeCell ref="M54:M55"/>
    <mergeCell ref="N54:N55"/>
    <mergeCell ref="O54:O55"/>
    <mergeCell ref="J54:J55"/>
    <mergeCell ref="I67:I68"/>
    <mergeCell ref="J67:J68"/>
    <mergeCell ref="K67:K68"/>
    <mergeCell ref="L60:L61"/>
    <mergeCell ref="M60:O61"/>
    <mergeCell ref="M63:N63"/>
    <mergeCell ref="A56:O56"/>
    <mergeCell ref="A58:O58"/>
    <mergeCell ref="A59:B59"/>
    <mergeCell ref="A60:C60"/>
    <mergeCell ref="E60:F60"/>
    <mergeCell ref="I60:K60"/>
    <mergeCell ref="E61:K61"/>
    <mergeCell ref="A63:A64"/>
    <mergeCell ref="C63:C64"/>
    <mergeCell ref="D63:D64"/>
    <mergeCell ref="E63:I63"/>
    <mergeCell ref="J63:J64"/>
    <mergeCell ref="K63:K64"/>
    <mergeCell ref="A61:C61"/>
    <mergeCell ref="A52:A55"/>
    <mergeCell ref="C52:C53"/>
    <mergeCell ref="D52:D53"/>
    <mergeCell ref="E52:E53"/>
    <mergeCell ref="F52:F53"/>
    <mergeCell ref="G52:H53"/>
    <mergeCell ref="C54:C55"/>
    <mergeCell ref="D54:D55"/>
    <mergeCell ref="E54:E55"/>
    <mergeCell ref="F54:F55"/>
    <mergeCell ref="J52:J53"/>
    <mergeCell ref="K52:K53"/>
    <mergeCell ref="L52:L53"/>
    <mergeCell ref="M52:M53"/>
    <mergeCell ref="P54:P55"/>
    <mergeCell ref="N52:N53"/>
    <mergeCell ref="O52:O53"/>
    <mergeCell ref="P52:P53"/>
    <mergeCell ref="K54:K55"/>
    <mergeCell ref="L54:L55"/>
    <mergeCell ref="G54:H55"/>
    <mergeCell ref="I54:I55"/>
    <mergeCell ref="A48:A51"/>
    <mergeCell ref="C48:C49"/>
    <mergeCell ref="D48:D49"/>
    <mergeCell ref="E48:E49"/>
    <mergeCell ref="F48:F49"/>
    <mergeCell ref="G48:H49"/>
    <mergeCell ref="I48:I49"/>
    <mergeCell ref="I52:I53"/>
    <mergeCell ref="J48:J49"/>
    <mergeCell ref="K48:K49"/>
    <mergeCell ref="L48:L49"/>
    <mergeCell ref="M48:M49"/>
    <mergeCell ref="N48:N49"/>
    <mergeCell ref="O48:O49"/>
    <mergeCell ref="P48:P49"/>
    <mergeCell ref="C50:C51"/>
    <mergeCell ref="D50:D51"/>
    <mergeCell ref="E50:E51"/>
    <mergeCell ref="F50:F51"/>
    <mergeCell ref="G50:H51"/>
    <mergeCell ref="I50:I51"/>
    <mergeCell ref="J50:J51"/>
    <mergeCell ref="K50:K51"/>
    <mergeCell ref="L50:L51"/>
    <mergeCell ref="M50:M51"/>
    <mergeCell ref="N50:N51"/>
    <mergeCell ref="O50:O51"/>
    <mergeCell ref="P50:P51"/>
    <mergeCell ref="A44:A47"/>
    <mergeCell ref="C44:C45"/>
    <mergeCell ref="D44:D45"/>
    <mergeCell ref="E44:E45"/>
    <mergeCell ref="F44:F45"/>
    <mergeCell ref="G44:H45"/>
    <mergeCell ref="I44:I45"/>
    <mergeCell ref="J44:J45"/>
    <mergeCell ref="K44:K45"/>
    <mergeCell ref="L44:L45"/>
    <mergeCell ref="M44:M45"/>
    <mergeCell ref="N44:N45"/>
    <mergeCell ref="O44:O45"/>
    <mergeCell ref="P44:P45"/>
    <mergeCell ref="C46:C47"/>
    <mergeCell ref="D46:D47"/>
    <mergeCell ref="E46:E47"/>
    <mergeCell ref="F46:F47"/>
    <mergeCell ref="G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0:A43"/>
    <mergeCell ref="C40:C41"/>
    <mergeCell ref="D40:D41"/>
    <mergeCell ref="E40:E41"/>
    <mergeCell ref="F40:F41"/>
    <mergeCell ref="G40:H41"/>
    <mergeCell ref="I40:I41"/>
    <mergeCell ref="J40:J41"/>
    <mergeCell ref="K40:K41"/>
    <mergeCell ref="L40:L41"/>
    <mergeCell ref="M40:M41"/>
    <mergeCell ref="N40:N41"/>
    <mergeCell ref="O40:O41"/>
    <mergeCell ref="P40:P41"/>
    <mergeCell ref="C42:C43"/>
    <mergeCell ref="D42:D43"/>
    <mergeCell ref="E42:E43"/>
    <mergeCell ref="F42:F43"/>
    <mergeCell ref="G42:H43"/>
    <mergeCell ref="I42:I43"/>
    <mergeCell ref="J42:J43"/>
    <mergeCell ref="K42:K43"/>
    <mergeCell ref="L42:L43"/>
    <mergeCell ref="M42:M43"/>
    <mergeCell ref="N42:N43"/>
    <mergeCell ref="O42:O43"/>
    <mergeCell ref="P42:P43"/>
    <mergeCell ref="P34:P35"/>
    <mergeCell ref="A36:A39"/>
    <mergeCell ref="C36:C37"/>
    <mergeCell ref="D36:D37"/>
    <mergeCell ref="E36:E37"/>
    <mergeCell ref="F36:F37"/>
    <mergeCell ref="G36:H37"/>
    <mergeCell ref="I36:I37"/>
    <mergeCell ref="J36:J37"/>
    <mergeCell ref="K36:K37"/>
    <mergeCell ref="L36:L37"/>
    <mergeCell ref="M36:M37"/>
    <mergeCell ref="N36:N37"/>
    <mergeCell ref="O36:O37"/>
    <mergeCell ref="P36:P37"/>
    <mergeCell ref="C38:C39"/>
    <mergeCell ref="D38:D39"/>
    <mergeCell ref="E38:E39"/>
    <mergeCell ref="F38:F39"/>
    <mergeCell ref="G38:H39"/>
    <mergeCell ref="I38:I39"/>
    <mergeCell ref="J38:J39"/>
    <mergeCell ref="K38:K39"/>
    <mergeCell ref="L38:L39"/>
    <mergeCell ref="M38:M39"/>
    <mergeCell ref="N38:N39"/>
    <mergeCell ref="O38:O39"/>
    <mergeCell ref="P38:P39"/>
    <mergeCell ref="O32:O33"/>
    <mergeCell ref="P32:P33"/>
    <mergeCell ref="A32:A35"/>
    <mergeCell ref="C32:C33"/>
    <mergeCell ref="D32:D33"/>
    <mergeCell ref="E32:E33"/>
    <mergeCell ref="F32:F33"/>
    <mergeCell ref="G32:H33"/>
    <mergeCell ref="C34:C35"/>
    <mergeCell ref="D34:D35"/>
    <mergeCell ref="E34:E35"/>
    <mergeCell ref="F34:F35"/>
    <mergeCell ref="I32:I33"/>
    <mergeCell ref="J32:J33"/>
    <mergeCell ref="K32:K33"/>
    <mergeCell ref="L32:L33"/>
    <mergeCell ref="M32:M33"/>
    <mergeCell ref="N32:N33"/>
    <mergeCell ref="G34:H35"/>
    <mergeCell ref="I34:I35"/>
    <mergeCell ref="J34:J35"/>
    <mergeCell ref="K34:K35"/>
    <mergeCell ref="L34:L35"/>
    <mergeCell ref="M34:M35"/>
    <mergeCell ref="N34:N35"/>
    <mergeCell ref="O34:O35"/>
    <mergeCell ref="A28:A31"/>
    <mergeCell ref="C28:C29"/>
    <mergeCell ref="D28:D29"/>
    <mergeCell ref="E28:E29"/>
    <mergeCell ref="F28:F29"/>
    <mergeCell ref="G28:H29"/>
    <mergeCell ref="I28:I29"/>
    <mergeCell ref="L28:L29"/>
    <mergeCell ref="M28:M29"/>
    <mergeCell ref="N28:N29"/>
    <mergeCell ref="O28:O29"/>
    <mergeCell ref="N26:N27"/>
    <mergeCell ref="O26:O27"/>
    <mergeCell ref="P28:P29"/>
    <mergeCell ref="C30:C31"/>
    <mergeCell ref="D30:D31"/>
    <mergeCell ref="E30:E31"/>
    <mergeCell ref="F30:F31"/>
    <mergeCell ref="G30:H31"/>
    <mergeCell ref="I30:I31"/>
    <mergeCell ref="J30:J31"/>
    <mergeCell ref="J28:J29"/>
    <mergeCell ref="K28:K29"/>
    <mergeCell ref="K30:K31"/>
    <mergeCell ref="L30:L31"/>
    <mergeCell ref="M30:M31"/>
    <mergeCell ref="N30:N31"/>
    <mergeCell ref="O30:O31"/>
    <mergeCell ref="P30:P31"/>
    <mergeCell ref="P22:P23"/>
    <mergeCell ref="N20:N21"/>
    <mergeCell ref="O20:O21"/>
    <mergeCell ref="P20:P21"/>
    <mergeCell ref="C22:C23"/>
    <mergeCell ref="D22:D23"/>
    <mergeCell ref="E22:E23"/>
    <mergeCell ref="F22:F23"/>
    <mergeCell ref="G22:H23"/>
    <mergeCell ref="A24:A27"/>
    <mergeCell ref="C24:C25"/>
    <mergeCell ref="D24:D25"/>
    <mergeCell ref="E24:E25"/>
    <mergeCell ref="F24:F25"/>
    <mergeCell ref="G24:H25"/>
    <mergeCell ref="I24:I25"/>
    <mergeCell ref="J24:J25"/>
    <mergeCell ref="K24:K25"/>
    <mergeCell ref="L24:L25"/>
    <mergeCell ref="M24:M25"/>
    <mergeCell ref="N24:N25"/>
    <mergeCell ref="A20:A23"/>
    <mergeCell ref="E26:E27"/>
    <mergeCell ref="F26:F27"/>
    <mergeCell ref="G26:H27"/>
    <mergeCell ref="I26:I27"/>
    <mergeCell ref="J26:J27"/>
    <mergeCell ref="K26:K27"/>
    <mergeCell ref="L26:L27"/>
    <mergeCell ref="M26:M27"/>
    <mergeCell ref="P26:P27"/>
    <mergeCell ref="O24:O25"/>
    <mergeCell ref="P24:P25"/>
    <mergeCell ref="C26:C27"/>
    <mergeCell ref="D26:D27"/>
    <mergeCell ref="O22:O23"/>
    <mergeCell ref="K16:K17"/>
    <mergeCell ref="L16:L17"/>
    <mergeCell ref="M16:M17"/>
    <mergeCell ref="N16:N17"/>
    <mergeCell ref="G16:H17"/>
    <mergeCell ref="C18:C19"/>
    <mergeCell ref="D18:D19"/>
    <mergeCell ref="E18:E19"/>
    <mergeCell ref="F18:F19"/>
    <mergeCell ref="F14:F15"/>
    <mergeCell ref="G14:H15"/>
    <mergeCell ref="G18:H19"/>
    <mergeCell ref="C20:C21"/>
    <mergeCell ref="D20:D21"/>
    <mergeCell ref="E20:E21"/>
    <mergeCell ref="F20:F21"/>
    <mergeCell ref="K22:K23"/>
    <mergeCell ref="M20:M21"/>
    <mergeCell ref="L22:L23"/>
    <mergeCell ref="M22:M23"/>
    <mergeCell ref="J22:J23"/>
    <mergeCell ref="G20:H21"/>
    <mergeCell ref="I20:I21"/>
    <mergeCell ref="J20:J21"/>
    <mergeCell ref="K20:K21"/>
    <mergeCell ref="I22:I23"/>
    <mergeCell ref="L20:L21"/>
    <mergeCell ref="A16:A19"/>
    <mergeCell ref="C16:C17"/>
    <mergeCell ref="D16:D17"/>
    <mergeCell ref="E16:E17"/>
    <mergeCell ref="F16:F17"/>
    <mergeCell ref="A4:C4"/>
    <mergeCell ref="E4:K4"/>
    <mergeCell ref="L10:L11"/>
    <mergeCell ref="M10:M11"/>
    <mergeCell ref="N10:N11"/>
    <mergeCell ref="O10:O11"/>
    <mergeCell ref="O8:O9"/>
    <mergeCell ref="G7:H7"/>
    <mergeCell ref="F8:F9"/>
    <mergeCell ref="G8:H9"/>
    <mergeCell ref="P18:P19"/>
    <mergeCell ref="D14:D15"/>
    <mergeCell ref="E14:E15"/>
    <mergeCell ref="P16:P17"/>
    <mergeCell ref="M14:M15"/>
    <mergeCell ref="N14:N15"/>
    <mergeCell ref="A6:A7"/>
    <mergeCell ref="C6:C7"/>
    <mergeCell ref="D6:D7"/>
    <mergeCell ref="E6:I6"/>
    <mergeCell ref="J12:J13"/>
    <mergeCell ref="K12:K13"/>
    <mergeCell ref="I12:I13"/>
    <mergeCell ref="A1:O1"/>
    <mergeCell ref="A2:B2"/>
    <mergeCell ref="A3:C3"/>
    <mergeCell ref="E3:F3"/>
    <mergeCell ref="I3:K3"/>
    <mergeCell ref="L3:L4"/>
    <mergeCell ref="M3:O4"/>
    <mergeCell ref="O16:O17"/>
    <mergeCell ref="N18:N19"/>
    <mergeCell ref="O18:O19"/>
    <mergeCell ref="N12:N13"/>
    <mergeCell ref="L12:L13"/>
    <mergeCell ref="J16:J17"/>
    <mergeCell ref="M12:M13"/>
    <mergeCell ref="L18:L19"/>
    <mergeCell ref="M18:M19"/>
    <mergeCell ref="L14:L15"/>
    <mergeCell ref="C14:C15"/>
    <mergeCell ref="J6:J7"/>
    <mergeCell ref="K14:K15"/>
    <mergeCell ref="K10:K11"/>
    <mergeCell ref="K18:K19"/>
    <mergeCell ref="K8:K9"/>
    <mergeCell ref="J10:J11"/>
    <mergeCell ref="I8:I9"/>
    <mergeCell ref="I18:I19"/>
    <mergeCell ref="J18:J19"/>
    <mergeCell ref="I16:I17"/>
    <mergeCell ref="I14:I15"/>
    <mergeCell ref="J14:J15"/>
    <mergeCell ref="A12:A15"/>
    <mergeCell ref="A8:A11"/>
    <mergeCell ref="R5:Z11"/>
    <mergeCell ref="R23:Z27"/>
    <mergeCell ref="R45:Z50"/>
    <mergeCell ref="L6:L7"/>
    <mergeCell ref="M6:N6"/>
    <mergeCell ref="O6:O7"/>
    <mergeCell ref="O14:O15"/>
    <mergeCell ref="P14:P15"/>
    <mergeCell ref="O12:O13"/>
    <mergeCell ref="P12:P13"/>
    <mergeCell ref="P8:P9"/>
    <mergeCell ref="C10:C11"/>
    <mergeCell ref="D10:D11"/>
    <mergeCell ref="E10:E11"/>
    <mergeCell ref="F10:F11"/>
    <mergeCell ref="G10:H11"/>
    <mergeCell ref="I10:I11"/>
    <mergeCell ref="P10:P11"/>
    <mergeCell ref="C12:C13"/>
    <mergeCell ref="D12:D13"/>
    <mergeCell ref="E12:E13"/>
    <mergeCell ref="F12:F13"/>
    <mergeCell ref="C8:C9"/>
    <mergeCell ref="D8:D9"/>
    <mergeCell ref="J8:J9"/>
    <mergeCell ref="E8:E9"/>
    <mergeCell ref="G12:H13"/>
    <mergeCell ref="N22:N23"/>
    <mergeCell ref="K6:K7"/>
    <mergeCell ref="L8:L9"/>
    <mergeCell ref="M8:M9"/>
    <mergeCell ref="N8:N9"/>
  </mergeCells>
  <phoneticPr fontId="1"/>
  <conditionalFormatting sqref="E8:F55 E65:F112 E122:F169">
    <cfRule type="cellIs" dxfId="768" priority="37" stopIfTrue="1" operator="equal">
      <formula>" "</formula>
    </cfRule>
    <cfRule type="cellIs" dxfId="767" priority="38" stopIfTrue="1" operator="equal">
      <formula>"　"</formula>
    </cfRule>
    <cfRule type="cellIs" dxfId="766" priority="39" stopIfTrue="1" operator="equal">
      <formula>""</formula>
    </cfRule>
    <cfRule type="cellIs" dxfId="765" priority="40" operator="notEqual">
      <formula>"○"</formula>
    </cfRule>
  </conditionalFormatting>
  <conditionalFormatting sqref="M8:N55 M65:N112 M122:N169">
    <cfRule type="cellIs" dxfId="764" priority="33" stopIfTrue="1" operator="equal">
      <formula>"　"</formula>
    </cfRule>
    <cfRule type="cellIs" dxfId="763" priority="34" stopIfTrue="1" operator="equal">
      <formula>""</formula>
    </cfRule>
    <cfRule type="cellIs" dxfId="762" priority="35" stopIfTrue="1" operator="equal">
      <formula>" "</formula>
    </cfRule>
    <cfRule type="cellIs" dxfId="761" priority="36" operator="notEqual">
      <formula>"○"</formula>
    </cfRule>
  </conditionalFormatting>
  <pageMargins left="0.59055118110236227" right="0.59055118110236227" top="0.31496062992125984" bottom="0.31496062992125984" header="0.31496062992125984" footer="0.11811023622047245"/>
  <pageSetup paperSize="9" scale="95" orientation="portrait" cellComments="asDisplayed" horizontalDpi="4294967293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135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 s="119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 s="11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 s="119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 s="119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 s="119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 s="119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 s="119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 s="119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 s="119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 s="119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 s="119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 s="1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 s="119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155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147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 s="119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 s="119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 s="119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 s="119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147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 s="119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 s="119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 s="119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 s="119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155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147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 s="11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 s="119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 s="119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 s="119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147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 s="119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 s="119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 s="119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 s="119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155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 s="119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 s="119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 s="11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 s="119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 s="119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 s="119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 s="119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 s="119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 s="119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 s="119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 s="119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 s="119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 s="11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 s="119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 s="119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 s="119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 s="119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 s="119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 s="119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さつき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219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さつき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255" priority="140" stopIfTrue="1" operator="equal">
      <formula>" "</formula>
    </cfRule>
    <cfRule type="cellIs" dxfId="254" priority="141" stopIfTrue="1" operator="equal">
      <formula>"　"</formula>
    </cfRule>
    <cfRule type="cellIs" dxfId="253" priority="142" stopIfTrue="1" operator="equal">
      <formula>""</formula>
    </cfRule>
    <cfRule type="cellIs" dxfId="252" priority="143" operator="notEqual">
      <formula>"○"</formula>
    </cfRule>
  </conditionalFormatting>
  <conditionalFormatting sqref="N8:O55 N65:O112 N122:O169">
    <cfRule type="cellIs" dxfId="251" priority="136" stopIfTrue="1" operator="equal">
      <formula>"　"</formula>
    </cfRule>
    <cfRule type="cellIs" dxfId="250" priority="137" stopIfTrue="1" operator="equal">
      <formula>""</formula>
    </cfRule>
    <cfRule type="cellIs" dxfId="249" priority="138" stopIfTrue="1" operator="equal">
      <formula>" "</formula>
    </cfRule>
    <cfRule type="cellIs" dxfId="248" priority="139" operator="notEqual">
      <formula>"○"</formula>
    </cfRule>
  </conditionalFormatting>
  <conditionalFormatting sqref="F8:G12 F14:G19">
    <cfRule type="cellIs" dxfId="247" priority="132" stopIfTrue="1" operator="equal">
      <formula>" "</formula>
    </cfRule>
    <cfRule type="cellIs" dxfId="246" priority="133" stopIfTrue="1" operator="equal">
      <formula>"　"</formula>
    </cfRule>
    <cfRule type="cellIs" dxfId="245" priority="134" stopIfTrue="1" operator="equal">
      <formula>""</formula>
    </cfRule>
    <cfRule type="cellIs" dxfId="244" priority="135" operator="notEqual">
      <formula>"○"</formula>
    </cfRule>
  </conditionalFormatting>
  <conditionalFormatting sqref="F8:G11">
    <cfRule type="cellIs" dxfId="243" priority="128" stopIfTrue="1" operator="equal">
      <formula>" "</formula>
    </cfRule>
    <cfRule type="cellIs" dxfId="242" priority="129" stopIfTrue="1" operator="equal">
      <formula>"　"</formula>
    </cfRule>
    <cfRule type="cellIs" dxfId="241" priority="130" stopIfTrue="1" operator="equal">
      <formula>""</formula>
    </cfRule>
    <cfRule type="cellIs" dxfId="240" priority="131" operator="notEqual">
      <formula>"○"</formula>
    </cfRule>
  </conditionalFormatting>
  <conditionalFormatting sqref="F8:G12 F14:G19">
    <cfRule type="cellIs" dxfId="239" priority="124" stopIfTrue="1" operator="equal">
      <formula>" "</formula>
    </cfRule>
    <cfRule type="cellIs" dxfId="238" priority="125" stopIfTrue="1" operator="equal">
      <formula>"　"</formula>
    </cfRule>
    <cfRule type="cellIs" dxfId="237" priority="126" stopIfTrue="1" operator="equal">
      <formula>""</formula>
    </cfRule>
    <cfRule type="cellIs" dxfId="236" priority="127" operator="notEqual">
      <formula>"○"</formula>
    </cfRule>
  </conditionalFormatting>
  <conditionalFormatting sqref="F8:G11">
    <cfRule type="cellIs" dxfId="235" priority="120" stopIfTrue="1" operator="equal">
      <formula>" "</formula>
    </cfRule>
    <cfRule type="cellIs" dxfId="234" priority="121" stopIfTrue="1" operator="equal">
      <formula>"　"</formula>
    </cfRule>
    <cfRule type="cellIs" dxfId="233" priority="122" stopIfTrue="1" operator="equal">
      <formula>""</formula>
    </cfRule>
    <cfRule type="cellIs" dxfId="232" priority="123" operator="notEqual">
      <formula>"○"</formula>
    </cfRule>
  </conditionalFormatting>
  <conditionalFormatting sqref="N8:N15">
    <cfRule type="cellIs" dxfId="231" priority="116" stopIfTrue="1" operator="equal">
      <formula>"　"</formula>
    </cfRule>
    <cfRule type="cellIs" dxfId="230" priority="117" stopIfTrue="1" operator="equal">
      <formula>""</formula>
    </cfRule>
    <cfRule type="cellIs" dxfId="229" priority="118" stopIfTrue="1" operator="equal">
      <formula>" "</formula>
    </cfRule>
    <cfRule type="cellIs" dxfId="228" priority="119" operator="notEqual">
      <formula>"○"</formula>
    </cfRule>
  </conditionalFormatting>
  <conditionalFormatting sqref="N8:N15">
    <cfRule type="cellIs" dxfId="227" priority="112" stopIfTrue="1" operator="equal">
      <formula>"　"</formula>
    </cfRule>
    <cfRule type="cellIs" dxfId="226" priority="113" stopIfTrue="1" operator="equal">
      <formula>""</formula>
    </cfRule>
    <cfRule type="cellIs" dxfId="225" priority="114" stopIfTrue="1" operator="equal">
      <formula>" "</formula>
    </cfRule>
    <cfRule type="cellIs" dxfId="224" priority="115" operator="notEqual">
      <formula>"○"</formula>
    </cfRule>
  </conditionalFormatting>
  <conditionalFormatting sqref="F8:G39">
    <cfRule type="cellIs" dxfId="223" priority="35" stopIfTrue="1" operator="equal">
      <formula>" "</formula>
    </cfRule>
    <cfRule type="cellIs" dxfId="222" priority="36" stopIfTrue="1" operator="equal">
      <formula>"　"</formula>
    </cfRule>
    <cfRule type="cellIs" dxfId="221" priority="37" stopIfTrue="1" operator="equal">
      <formula>""</formula>
    </cfRule>
    <cfRule type="cellIs" dxfId="220" priority="38" operator="notEqual">
      <formula>"○"</formula>
    </cfRule>
  </conditionalFormatting>
  <conditionalFormatting sqref="F8:G12 F14:G19">
    <cfRule type="cellIs" dxfId="219" priority="31" stopIfTrue="1" operator="equal">
      <formula>" "</formula>
    </cfRule>
    <cfRule type="cellIs" dxfId="218" priority="32" stopIfTrue="1" operator="equal">
      <formula>"　"</formula>
    </cfRule>
    <cfRule type="cellIs" dxfId="217" priority="33" stopIfTrue="1" operator="equal">
      <formula>""</formula>
    </cfRule>
    <cfRule type="cellIs" dxfId="216" priority="34" operator="notEqual">
      <formula>"○"</formula>
    </cfRule>
  </conditionalFormatting>
  <conditionalFormatting sqref="F8:G11">
    <cfRule type="cellIs" dxfId="215" priority="27" stopIfTrue="1" operator="equal">
      <formula>" "</formula>
    </cfRule>
    <cfRule type="cellIs" dxfId="214" priority="28" stopIfTrue="1" operator="equal">
      <formula>"　"</formula>
    </cfRule>
    <cfRule type="cellIs" dxfId="213" priority="29" stopIfTrue="1" operator="equal">
      <formula>""</formula>
    </cfRule>
    <cfRule type="cellIs" dxfId="212" priority="30" operator="notEqual">
      <formula>"○"</formula>
    </cfRule>
  </conditionalFormatting>
  <conditionalFormatting sqref="F8:G12 F14:G19">
    <cfRule type="cellIs" dxfId="211" priority="23" stopIfTrue="1" operator="equal">
      <formula>" "</formula>
    </cfRule>
    <cfRule type="cellIs" dxfId="210" priority="24" stopIfTrue="1" operator="equal">
      <formula>"　"</formula>
    </cfRule>
    <cfRule type="cellIs" dxfId="209" priority="25" stopIfTrue="1" operator="equal">
      <formula>""</formula>
    </cfRule>
    <cfRule type="cellIs" dxfId="208" priority="26" operator="notEqual">
      <formula>"○"</formula>
    </cfRule>
  </conditionalFormatting>
  <conditionalFormatting sqref="F8:G11">
    <cfRule type="cellIs" dxfId="207" priority="19" stopIfTrue="1" operator="equal">
      <formula>" "</formula>
    </cfRule>
    <cfRule type="cellIs" dxfId="206" priority="20" stopIfTrue="1" operator="equal">
      <formula>"　"</formula>
    </cfRule>
    <cfRule type="cellIs" dxfId="205" priority="21" stopIfTrue="1" operator="equal">
      <formula>""</formula>
    </cfRule>
    <cfRule type="cellIs" dxfId="204" priority="22" operator="notEqual">
      <formula>"○"</formula>
    </cfRule>
  </conditionalFormatting>
  <conditionalFormatting sqref="N8:O39">
    <cfRule type="cellIs" dxfId="203" priority="9" stopIfTrue="1" operator="equal">
      <formula>"　"</formula>
    </cfRule>
    <cfRule type="cellIs" dxfId="202" priority="10" stopIfTrue="1" operator="equal">
      <formula>""</formula>
    </cfRule>
    <cfRule type="cellIs" dxfId="201" priority="11" stopIfTrue="1" operator="equal">
      <formula>" "</formula>
    </cfRule>
    <cfRule type="cellIs" dxfId="200" priority="12" operator="notEqual">
      <formula>"○"</formula>
    </cfRule>
  </conditionalFormatting>
  <conditionalFormatting sqref="N8:N35">
    <cfRule type="cellIs" dxfId="199" priority="5" stopIfTrue="1" operator="equal">
      <formula>"　"</formula>
    </cfRule>
    <cfRule type="cellIs" dxfId="198" priority="6" stopIfTrue="1" operator="equal">
      <formula>""</formula>
    </cfRule>
    <cfRule type="cellIs" dxfId="197" priority="7" stopIfTrue="1" operator="equal">
      <formula>" "</formula>
    </cfRule>
    <cfRule type="cellIs" dxfId="196" priority="8" operator="notEqual">
      <formula>"○"</formula>
    </cfRule>
  </conditionalFormatting>
  <conditionalFormatting sqref="N8:N35">
    <cfRule type="cellIs" dxfId="195" priority="1" stopIfTrue="1" operator="equal">
      <formula>"　"</formula>
    </cfRule>
    <cfRule type="cellIs" dxfId="194" priority="2" stopIfTrue="1" operator="equal">
      <formula>""</formula>
    </cfRule>
    <cfRule type="cellIs" dxfId="193" priority="3" stopIfTrue="1" operator="equal">
      <formula>" "</formula>
    </cfRule>
    <cfRule type="cellIs" dxfId="192" priority="4" operator="notEqual">
      <formula>"○"</formula>
    </cfRule>
  </conditionalFormatting>
  <dataValidations count="2">
    <dataValidation type="list" allowBlank="1" showInputMessage="1" showErrorMessage="1" sqref="K122:K169 K65:K112 K8:K55">
      <formula1>$K$174:$K$179</formula1>
    </dataValidation>
    <dataValidation type="list" allowBlank="1" showInputMessage="1" showErrorMessage="1" sqref="H122:I169 H65:I112 H8:I55">
      <formula1>$H$174:$H$183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136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262"/>
      <c r="E12" s="157"/>
      <c r="F12" s="200"/>
      <c r="G12" s="149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263"/>
      <c r="E13" s="158"/>
      <c r="F13" s="159"/>
      <c r="G13" s="160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149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さくら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219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さくら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M8:M9"/>
    <mergeCell ref="N8:N9"/>
    <mergeCell ref="O8:O9"/>
    <mergeCell ref="L8:L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191" priority="140" stopIfTrue="1" operator="equal">
      <formula>" "</formula>
    </cfRule>
    <cfRule type="cellIs" dxfId="190" priority="141" stopIfTrue="1" operator="equal">
      <formula>"　"</formula>
    </cfRule>
    <cfRule type="cellIs" dxfId="189" priority="142" stopIfTrue="1" operator="equal">
      <formula>""</formula>
    </cfRule>
    <cfRule type="cellIs" dxfId="188" priority="143" operator="notEqual">
      <formula>"○"</formula>
    </cfRule>
  </conditionalFormatting>
  <conditionalFormatting sqref="N8:O55 N65:O112 N122:O169">
    <cfRule type="cellIs" dxfId="187" priority="136" stopIfTrue="1" operator="equal">
      <formula>"　"</formula>
    </cfRule>
    <cfRule type="cellIs" dxfId="186" priority="137" stopIfTrue="1" operator="equal">
      <formula>""</formula>
    </cfRule>
    <cfRule type="cellIs" dxfId="185" priority="138" stopIfTrue="1" operator="equal">
      <formula>" "</formula>
    </cfRule>
    <cfRule type="cellIs" dxfId="184" priority="139" operator="notEqual">
      <formula>"○"</formula>
    </cfRule>
  </conditionalFormatting>
  <conditionalFormatting sqref="F8:G12 F14:G19">
    <cfRule type="cellIs" dxfId="183" priority="132" stopIfTrue="1" operator="equal">
      <formula>" "</formula>
    </cfRule>
    <cfRule type="cellIs" dxfId="182" priority="133" stopIfTrue="1" operator="equal">
      <formula>"　"</formula>
    </cfRule>
    <cfRule type="cellIs" dxfId="181" priority="134" stopIfTrue="1" operator="equal">
      <formula>""</formula>
    </cfRule>
    <cfRule type="cellIs" dxfId="180" priority="135" operator="notEqual">
      <formula>"○"</formula>
    </cfRule>
  </conditionalFormatting>
  <conditionalFormatting sqref="F8:G11">
    <cfRule type="cellIs" dxfId="179" priority="128" stopIfTrue="1" operator="equal">
      <formula>" "</formula>
    </cfRule>
    <cfRule type="cellIs" dxfId="178" priority="129" stopIfTrue="1" operator="equal">
      <formula>"　"</formula>
    </cfRule>
    <cfRule type="cellIs" dxfId="177" priority="130" stopIfTrue="1" operator="equal">
      <formula>""</formula>
    </cfRule>
    <cfRule type="cellIs" dxfId="176" priority="131" operator="notEqual">
      <formula>"○"</formula>
    </cfRule>
  </conditionalFormatting>
  <conditionalFormatting sqref="F8:G12 F14:G19">
    <cfRule type="cellIs" dxfId="175" priority="124" stopIfTrue="1" operator="equal">
      <formula>" "</formula>
    </cfRule>
    <cfRule type="cellIs" dxfId="174" priority="125" stopIfTrue="1" operator="equal">
      <formula>"　"</formula>
    </cfRule>
    <cfRule type="cellIs" dxfId="173" priority="126" stopIfTrue="1" operator="equal">
      <formula>""</formula>
    </cfRule>
    <cfRule type="cellIs" dxfId="172" priority="127" operator="notEqual">
      <formula>"○"</formula>
    </cfRule>
  </conditionalFormatting>
  <conditionalFormatting sqref="F8:G11">
    <cfRule type="cellIs" dxfId="171" priority="120" stopIfTrue="1" operator="equal">
      <formula>" "</formula>
    </cfRule>
    <cfRule type="cellIs" dxfId="170" priority="121" stopIfTrue="1" operator="equal">
      <formula>"　"</formula>
    </cfRule>
    <cfRule type="cellIs" dxfId="169" priority="122" stopIfTrue="1" operator="equal">
      <formula>""</formula>
    </cfRule>
    <cfRule type="cellIs" dxfId="168" priority="123" operator="notEqual">
      <formula>"○"</formula>
    </cfRule>
  </conditionalFormatting>
  <conditionalFormatting sqref="N8:N15">
    <cfRule type="cellIs" dxfId="167" priority="116" stopIfTrue="1" operator="equal">
      <formula>"　"</formula>
    </cfRule>
    <cfRule type="cellIs" dxfId="166" priority="117" stopIfTrue="1" operator="equal">
      <formula>""</formula>
    </cfRule>
    <cfRule type="cellIs" dxfId="165" priority="118" stopIfTrue="1" operator="equal">
      <formula>" "</formula>
    </cfRule>
    <cfRule type="cellIs" dxfId="164" priority="119" operator="notEqual">
      <formula>"○"</formula>
    </cfRule>
  </conditionalFormatting>
  <conditionalFormatting sqref="N8:N15">
    <cfRule type="cellIs" dxfId="163" priority="112" stopIfTrue="1" operator="equal">
      <formula>"　"</formula>
    </cfRule>
    <cfRule type="cellIs" dxfId="162" priority="113" stopIfTrue="1" operator="equal">
      <formula>""</formula>
    </cfRule>
    <cfRule type="cellIs" dxfId="161" priority="114" stopIfTrue="1" operator="equal">
      <formula>" "</formula>
    </cfRule>
    <cfRule type="cellIs" dxfId="160" priority="115" operator="notEqual">
      <formula>"○"</formula>
    </cfRule>
  </conditionalFormatting>
  <conditionalFormatting sqref="F8:G23">
    <cfRule type="cellIs" dxfId="159" priority="35" stopIfTrue="1" operator="equal">
      <formula>" "</formula>
    </cfRule>
    <cfRule type="cellIs" dxfId="158" priority="36" stopIfTrue="1" operator="equal">
      <formula>"　"</formula>
    </cfRule>
    <cfRule type="cellIs" dxfId="157" priority="37" stopIfTrue="1" operator="equal">
      <formula>""</formula>
    </cfRule>
    <cfRule type="cellIs" dxfId="156" priority="38" operator="notEqual">
      <formula>"○"</formula>
    </cfRule>
  </conditionalFormatting>
  <conditionalFormatting sqref="F8:G12 F14:G19 G13">
    <cfRule type="cellIs" dxfId="155" priority="31" stopIfTrue="1" operator="equal">
      <formula>" "</formula>
    </cfRule>
    <cfRule type="cellIs" dxfId="154" priority="32" stopIfTrue="1" operator="equal">
      <formula>"　"</formula>
    </cfRule>
    <cfRule type="cellIs" dxfId="153" priority="33" stopIfTrue="1" operator="equal">
      <formula>""</formula>
    </cfRule>
    <cfRule type="cellIs" dxfId="152" priority="34" operator="notEqual">
      <formula>"○"</formula>
    </cfRule>
  </conditionalFormatting>
  <conditionalFormatting sqref="F8:G11 G12:G19">
    <cfRule type="cellIs" dxfId="151" priority="27" stopIfTrue="1" operator="equal">
      <formula>" "</formula>
    </cfRule>
    <cfRule type="cellIs" dxfId="150" priority="28" stopIfTrue="1" operator="equal">
      <formula>"　"</formula>
    </cfRule>
    <cfRule type="cellIs" dxfId="149" priority="29" stopIfTrue="1" operator="equal">
      <formula>""</formula>
    </cfRule>
    <cfRule type="cellIs" dxfId="148" priority="30" operator="notEqual">
      <formula>"○"</formula>
    </cfRule>
  </conditionalFormatting>
  <conditionalFormatting sqref="F8:G12 F14:G19 G13">
    <cfRule type="cellIs" dxfId="147" priority="23" stopIfTrue="1" operator="equal">
      <formula>" "</formula>
    </cfRule>
    <cfRule type="cellIs" dxfId="146" priority="24" stopIfTrue="1" operator="equal">
      <formula>"　"</formula>
    </cfRule>
    <cfRule type="cellIs" dxfId="145" priority="25" stopIfTrue="1" operator="equal">
      <formula>""</formula>
    </cfRule>
    <cfRule type="cellIs" dxfId="144" priority="26" operator="notEqual">
      <formula>"○"</formula>
    </cfRule>
  </conditionalFormatting>
  <conditionalFormatting sqref="F8:G11 G12:G19">
    <cfRule type="cellIs" dxfId="143" priority="19" stopIfTrue="1" operator="equal">
      <formula>" "</formula>
    </cfRule>
    <cfRule type="cellIs" dxfId="142" priority="20" stopIfTrue="1" operator="equal">
      <formula>"　"</formula>
    </cfRule>
    <cfRule type="cellIs" dxfId="141" priority="21" stopIfTrue="1" operator="equal">
      <formula>""</formula>
    </cfRule>
    <cfRule type="cellIs" dxfId="140" priority="22" operator="notEqual">
      <formula>"○"</formula>
    </cfRule>
  </conditionalFormatting>
  <conditionalFormatting sqref="N8:N23">
    <cfRule type="cellIs" dxfId="139" priority="9" stopIfTrue="1" operator="equal">
      <formula>"　"</formula>
    </cfRule>
    <cfRule type="cellIs" dxfId="138" priority="10" stopIfTrue="1" operator="equal">
      <formula>""</formula>
    </cfRule>
    <cfRule type="cellIs" dxfId="137" priority="11" stopIfTrue="1" operator="equal">
      <formula>" "</formula>
    </cfRule>
    <cfRule type="cellIs" dxfId="136" priority="12" operator="notEqual">
      <formula>"○"</formula>
    </cfRule>
  </conditionalFormatting>
  <conditionalFormatting sqref="N8:N19">
    <cfRule type="cellIs" dxfId="135" priority="5" stopIfTrue="1" operator="equal">
      <formula>"　"</formula>
    </cfRule>
    <cfRule type="cellIs" dxfId="134" priority="6" stopIfTrue="1" operator="equal">
      <formula>""</formula>
    </cfRule>
    <cfRule type="cellIs" dxfId="133" priority="7" stopIfTrue="1" operator="equal">
      <formula>" "</formula>
    </cfRule>
    <cfRule type="cellIs" dxfId="132" priority="8" operator="notEqual">
      <formula>"○"</formula>
    </cfRule>
  </conditionalFormatting>
  <conditionalFormatting sqref="N8:N19">
    <cfRule type="cellIs" dxfId="131" priority="1" stopIfTrue="1" operator="equal">
      <formula>"　"</formula>
    </cfRule>
    <cfRule type="cellIs" dxfId="130" priority="2" stopIfTrue="1" operator="equal">
      <formula>""</formula>
    </cfRule>
    <cfRule type="cellIs" dxfId="129" priority="3" stopIfTrue="1" operator="equal">
      <formula>" "</formula>
    </cfRule>
    <cfRule type="cellIs" dxfId="128" priority="4" operator="notEqual">
      <formula>"○"</formula>
    </cfRule>
  </conditionalFormatting>
  <dataValidations count="2">
    <dataValidation type="list" allowBlank="1" showInputMessage="1" showErrorMessage="1" sqref="H122:I169 H65:I112 H8:I55">
      <formula1>$H$174:$H$183</formula1>
    </dataValidation>
    <dataValidation type="list" allowBlank="1" showInputMessage="1" showErrorMessage="1" sqref="K122:K169 K65:K112 K8:K55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137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149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160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149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もも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219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もも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F4:L4"/>
    <mergeCell ref="B6:B7"/>
    <mergeCell ref="D6:D7"/>
    <mergeCell ref="E6:E7"/>
    <mergeCell ref="F6:J6"/>
    <mergeCell ref="K6:K7"/>
    <mergeCell ref="L6:L7"/>
    <mergeCell ref="M10:M11"/>
    <mergeCell ref="N10:N11"/>
    <mergeCell ref="L8:L9"/>
    <mergeCell ref="L10:L11"/>
    <mergeCell ref="J8:J9"/>
    <mergeCell ref="K8:K9"/>
    <mergeCell ref="B1:P1"/>
    <mergeCell ref="B2:C2"/>
    <mergeCell ref="B3:D3"/>
    <mergeCell ref="F3:G3"/>
    <mergeCell ref="J3:L3"/>
    <mergeCell ref="M3:M4"/>
    <mergeCell ref="N3:P4"/>
    <mergeCell ref="B4:D4"/>
    <mergeCell ref="O8:O9"/>
    <mergeCell ref="P8:P9"/>
    <mergeCell ref="Q10:Q11"/>
    <mergeCell ref="B12:B15"/>
    <mergeCell ref="D12:D13"/>
    <mergeCell ref="E12:E13"/>
    <mergeCell ref="F12:F13"/>
    <mergeCell ref="G12:G13"/>
    <mergeCell ref="J10:J11"/>
    <mergeCell ref="K10:K11"/>
    <mergeCell ref="Q8:Q9"/>
    <mergeCell ref="D10:D11"/>
    <mergeCell ref="E10:E11"/>
    <mergeCell ref="F10:F11"/>
    <mergeCell ref="G10:G11"/>
    <mergeCell ref="H10:I11"/>
    <mergeCell ref="O10:O11"/>
    <mergeCell ref="P10:P11"/>
    <mergeCell ref="M8:M9"/>
    <mergeCell ref="N8:N9"/>
    <mergeCell ref="M14:M15"/>
    <mergeCell ref="N14:N15"/>
    <mergeCell ref="O14:O15"/>
    <mergeCell ref="P14:P15"/>
    <mergeCell ref="Q14:Q15"/>
    <mergeCell ref="L14:L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M12:M13"/>
    <mergeCell ref="N12:N13"/>
    <mergeCell ref="L12:L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127" priority="140" stopIfTrue="1" operator="equal">
      <formula>" "</formula>
    </cfRule>
    <cfRule type="cellIs" dxfId="126" priority="141" stopIfTrue="1" operator="equal">
      <formula>"　"</formula>
    </cfRule>
    <cfRule type="cellIs" dxfId="125" priority="142" stopIfTrue="1" operator="equal">
      <formula>""</formula>
    </cfRule>
    <cfRule type="cellIs" dxfId="124" priority="143" operator="notEqual">
      <formula>"○"</formula>
    </cfRule>
  </conditionalFormatting>
  <conditionalFormatting sqref="N8:O55 N65:O112 N122:O169">
    <cfRule type="cellIs" dxfId="123" priority="136" stopIfTrue="1" operator="equal">
      <formula>"　"</formula>
    </cfRule>
    <cfRule type="cellIs" dxfId="122" priority="137" stopIfTrue="1" operator="equal">
      <formula>""</formula>
    </cfRule>
    <cfRule type="cellIs" dxfId="121" priority="138" stopIfTrue="1" operator="equal">
      <formula>" "</formula>
    </cfRule>
    <cfRule type="cellIs" dxfId="120" priority="139" operator="notEqual">
      <formula>"○"</formula>
    </cfRule>
  </conditionalFormatting>
  <conditionalFormatting sqref="F8:G12 F14:G19">
    <cfRule type="cellIs" dxfId="119" priority="132" stopIfTrue="1" operator="equal">
      <formula>" "</formula>
    </cfRule>
    <cfRule type="cellIs" dxfId="118" priority="133" stopIfTrue="1" operator="equal">
      <formula>"　"</formula>
    </cfRule>
    <cfRule type="cellIs" dxfId="117" priority="134" stopIfTrue="1" operator="equal">
      <formula>""</formula>
    </cfRule>
    <cfRule type="cellIs" dxfId="116" priority="135" operator="notEqual">
      <formula>"○"</formula>
    </cfRule>
  </conditionalFormatting>
  <conditionalFormatting sqref="F8:G11">
    <cfRule type="cellIs" dxfId="115" priority="128" stopIfTrue="1" operator="equal">
      <formula>" "</formula>
    </cfRule>
    <cfRule type="cellIs" dxfId="114" priority="129" stopIfTrue="1" operator="equal">
      <formula>"　"</formula>
    </cfRule>
    <cfRule type="cellIs" dxfId="113" priority="130" stopIfTrue="1" operator="equal">
      <formula>""</formula>
    </cfRule>
    <cfRule type="cellIs" dxfId="112" priority="131" operator="notEqual">
      <formula>"○"</formula>
    </cfRule>
  </conditionalFormatting>
  <conditionalFormatting sqref="F8:G12 F14:G19">
    <cfRule type="cellIs" dxfId="111" priority="124" stopIfTrue="1" operator="equal">
      <formula>" "</formula>
    </cfRule>
    <cfRule type="cellIs" dxfId="110" priority="125" stopIfTrue="1" operator="equal">
      <formula>"　"</formula>
    </cfRule>
    <cfRule type="cellIs" dxfId="109" priority="126" stopIfTrue="1" operator="equal">
      <formula>""</formula>
    </cfRule>
    <cfRule type="cellIs" dxfId="108" priority="127" operator="notEqual">
      <formula>"○"</formula>
    </cfRule>
  </conditionalFormatting>
  <conditionalFormatting sqref="F8:G11">
    <cfRule type="cellIs" dxfId="107" priority="120" stopIfTrue="1" operator="equal">
      <formula>" "</formula>
    </cfRule>
    <cfRule type="cellIs" dxfId="106" priority="121" stopIfTrue="1" operator="equal">
      <formula>"　"</formula>
    </cfRule>
    <cfRule type="cellIs" dxfId="105" priority="122" stopIfTrue="1" operator="equal">
      <formula>""</formula>
    </cfRule>
    <cfRule type="cellIs" dxfId="104" priority="123" operator="notEqual">
      <formula>"○"</formula>
    </cfRule>
  </conditionalFormatting>
  <conditionalFormatting sqref="N8:N15">
    <cfRule type="cellIs" dxfId="103" priority="116" stopIfTrue="1" operator="equal">
      <formula>"　"</formula>
    </cfRule>
    <cfRule type="cellIs" dxfId="102" priority="117" stopIfTrue="1" operator="equal">
      <formula>""</formula>
    </cfRule>
    <cfRule type="cellIs" dxfId="101" priority="118" stopIfTrue="1" operator="equal">
      <formula>" "</formula>
    </cfRule>
    <cfRule type="cellIs" dxfId="100" priority="119" operator="notEqual">
      <formula>"○"</formula>
    </cfRule>
  </conditionalFormatting>
  <conditionalFormatting sqref="N8:N15">
    <cfRule type="cellIs" dxfId="99" priority="112" stopIfTrue="1" operator="equal">
      <formula>"　"</formula>
    </cfRule>
    <cfRule type="cellIs" dxfId="98" priority="113" stopIfTrue="1" operator="equal">
      <formula>""</formula>
    </cfRule>
    <cfRule type="cellIs" dxfId="97" priority="114" stopIfTrue="1" operator="equal">
      <formula>" "</formula>
    </cfRule>
    <cfRule type="cellIs" dxfId="96" priority="115" operator="notEqual">
      <formula>"○"</formula>
    </cfRule>
  </conditionalFormatting>
  <conditionalFormatting sqref="F8:G19">
    <cfRule type="cellIs" dxfId="95" priority="35" stopIfTrue="1" operator="equal">
      <formula>" "</formula>
    </cfRule>
    <cfRule type="cellIs" dxfId="94" priority="36" stopIfTrue="1" operator="equal">
      <formula>"　"</formula>
    </cfRule>
    <cfRule type="cellIs" dxfId="93" priority="37" stopIfTrue="1" operator="equal">
      <formula>""</formula>
    </cfRule>
    <cfRule type="cellIs" dxfId="92" priority="38" operator="notEqual">
      <formula>"○"</formula>
    </cfRule>
  </conditionalFormatting>
  <conditionalFormatting sqref="F8:G12 F14:G19 G13">
    <cfRule type="cellIs" dxfId="91" priority="31" stopIfTrue="1" operator="equal">
      <formula>" "</formula>
    </cfRule>
    <cfRule type="cellIs" dxfId="90" priority="32" stopIfTrue="1" operator="equal">
      <formula>"　"</formula>
    </cfRule>
    <cfRule type="cellIs" dxfId="89" priority="33" stopIfTrue="1" operator="equal">
      <formula>""</formula>
    </cfRule>
    <cfRule type="cellIs" dxfId="88" priority="34" operator="notEqual">
      <formula>"○"</formula>
    </cfRule>
  </conditionalFormatting>
  <conditionalFormatting sqref="F8:G11 G12:G19">
    <cfRule type="cellIs" dxfId="87" priority="27" stopIfTrue="1" operator="equal">
      <formula>" "</formula>
    </cfRule>
    <cfRule type="cellIs" dxfId="86" priority="28" stopIfTrue="1" operator="equal">
      <formula>"　"</formula>
    </cfRule>
    <cfRule type="cellIs" dxfId="85" priority="29" stopIfTrue="1" operator="equal">
      <formula>""</formula>
    </cfRule>
    <cfRule type="cellIs" dxfId="84" priority="30" operator="notEqual">
      <formula>"○"</formula>
    </cfRule>
  </conditionalFormatting>
  <conditionalFormatting sqref="F8:G12 F14:G19 G13">
    <cfRule type="cellIs" dxfId="83" priority="23" stopIfTrue="1" operator="equal">
      <formula>" "</formula>
    </cfRule>
    <cfRule type="cellIs" dxfId="82" priority="24" stopIfTrue="1" operator="equal">
      <formula>"　"</formula>
    </cfRule>
    <cfRule type="cellIs" dxfId="81" priority="25" stopIfTrue="1" operator="equal">
      <formula>""</formula>
    </cfRule>
    <cfRule type="cellIs" dxfId="80" priority="26" operator="notEqual">
      <formula>"○"</formula>
    </cfRule>
  </conditionalFormatting>
  <conditionalFormatting sqref="F8:G11 G12:G19">
    <cfRule type="cellIs" dxfId="79" priority="19" stopIfTrue="1" operator="equal">
      <formula>" "</formula>
    </cfRule>
    <cfRule type="cellIs" dxfId="78" priority="20" stopIfTrue="1" operator="equal">
      <formula>"　"</formula>
    </cfRule>
    <cfRule type="cellIs" dxfId="77" priority="21" stopIfTrue="1" operator="equal">
      <formula>""</formula>
    </cfRule>
    <cfRule type="cellIs" dxfId="76" priority="22" operator="notEqual">
      <formula>"○"</formula>
    </cfRule>
  </conditionalFormatting>
  <conditionalFormatting sqref="N8:N19">
    <cfRule type="cellIs" dxfId="75" priority="9" stopIfTrue="1" operator="equal">
      <formula>"　"</formula>
    </cfRule>
    <cfRule type="cellIs" dxfId="74" priority="10" stopIfTrue="1" operator="equal">
      <formula>""</formula>
    </cfRule>
    <cfRule type="cellIs" dxfId="73" priority="11" stopIfTrue="1" operator="equal">
      <formula>" "</formula>
    </cfRule>
    <cfRule type="cellIs" dxfId="72" priority="12" operator="notEqual">
      <formula>"○"</formula>
    </cfRule>
  </conditionalFormatting>
  <conditionalFormatting sqref="N8:N19">
    <cfRule type="cellIs" dxfId="71" priority="5" stopIfTrue="1" operator="equal">
      <formula>"　"</formula>
    </cfRule>
    <cfRule type="cellIs" dxfId="70" priority="6" stopIfTrue="1" operator="equal">
      <formula>""</formula>
    </cfRule>
    <cfRule type="cellIs" dxfId="69" priority="7" stopIfTrue="1" operator="equal">
      <formula>" "</formula>
    </cfRule>
    <cfRule type="cellIs" dxfId="68" priority="8" operator="notEqual">
      <formula>"○"</formula>
    </cfRule>
  </conditionalFormatting>
  <conditionalFormatting sqref="N8:N19">
    <cfRule type="cellIs" dxfId="67" priority="1" stopIfTrue="1" operator="equal">
      <formula>"　"</formula>
    </cfRule>
    <cfRule type="cellIs" dxfId="66" priority="2" stopIfTrue="1" operator="equal">
      <formula>""</formula>
    </cfRule>
    <cfRule type="cellIs" dxfId="65" priority="3" stopIfTrue="1" operator="equal">
      <formula>" "</formula>
    </cfRule>
    <cfRule type="cellIs" dxfId="64" priority="4" operator="notEqual">
      <formula>"○"</formula>
    </cfRule>
  </conditionalFormatting>
  <dataValidations count="2">
    <dataValidation type="list" allowBlank="1" showInputMessage="1" showErrorMessage="1" sqref="K122:K169 K65:K112 K8:K55">
      <formula1>$K$174:$K$179</formula1>
    </dataValidation>
    <dataValidation type="list" allowBlank="1" showInputMessage="1" showErrorMessage="1" sqref="H122:I169 H65:I112 H8:I55">
      <formula1>$H$174:$H$183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138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200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ふじ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219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ふじ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63" priority="136" stopIfTrue="1" operator="equal">
      <formula>" "</formula>
    </cfRule>
    <cfRule type="cellIs" dxfId="62" priority="137" stopIfTrue="1" operator="equal">
      <formula>"　"</formula>
    </cfRule>
    <cfRule type="cellIs" dxfId="61" priority="138" stopIfTrue="1" operator="equal">
      <formula>""</formula>
    </cfRule>
    <cfRule type="cellIs" dxfId="60" priority="139" operator="notEqual">
      <formula>"○"</formula>
    </cfRule>
  </conditionalFormatting>
  <conditionalFormatting sqref="N8:O55 N65:O112 N122:O169">
    <cfRule type="cellIs" dxfId="59" priority="132" stopIfTrue="1" operator="equal">
      <formula>"　"</formula>
    </cfRule>
    <cfRule type="cellIs" dxfId="58" priority="133" stopIfTrue="1" operator="equal">
      <formula>""</formula>
    </cfRule>
    <cfRule type="cellIs" dxfId="57" priority="134" stopIfTrue="1" operator="equal">
      <formula>" "</formula>
    </cfRule>
    <cfRule type="cellIs" dxfId="56" priority="135" operator="notEqual">
      <formula>"○"</formula>
    </cfRule>
  </conditionalFormatting>
  <conditionalFormatting sqref="F8:G12 F14:G19">
    <cfRule type="cellIs" dxfId="55" priority="128" stopIfTrue="1" operator="equal">
      <formula>" "</formula>
    </cfRule>
    <cfRule type="cellIs" dxfId="54" priority="129" stopIfTrue="1" operator="equal">
      <formula>"　"</formula>
    </cfRule>
    <cfRule type="cellIs" dxfId="53" priority="130" stopIfTrue="1" operator="equal">
      <formula>""</formula>
    </cfRule>
    <cfRule type="cellIs" dxfId="52" priority="131" operator="notEqual">
      <formula>"○"</formula>
    </cfRule>
  </conditionalFormatting>
  <conditionalFormatting sqref="F8:G11">
    <cfRule type="cellIs" dxfId="51" priority="124" stopIfTrue="1" operator="equal">
      <formula>" "</formula>
    </cfRule>
    <cfRule type="cellIs" dxfId="50" priority="125" stopIfTrue="1" operator="equal">
      <formula>"　"</formula>
    </cfRule>
    <cfRule type="cellIs" dxfId="49" priority="126" stopIfTrue="1" operator="equal">
      <formula>""</formula>
    </cfRule>
    <cfRule type="cellIs" dxfId="48" priority="127" operator="notEqual">
      <formula>"○"</formula>
    </cfRule>
  </conditionalFormatting>
  <conditionalFormatting sqref="F8:G12 F14:G19">
    <cfRule type="cellIs" dxfId="47" priority="120" stopIfTrue="1" operator="equal">
      <formula>" "</formula>
    </cfRule>
    <cfRule type="cellIs" dxfId="46" priority="121" stopIfTrue="1" operator="equal">
      <formula>"　"</formula>
    </cfRule>
    <cfRule type="cellIs" dxfId="45" priority="122" stopIfTrue="1" operator="equal">
      <formula>""</formula>
    </cfRule>
    <cfRule type="cellIs" dxfId="44" priority="123" operator="notEqual">
      <formula>"○"</formula>
    </cfRule>
  </conditionalFormatting>
  <conditionalFormatting sqref="F8:G11">
    <cfRule type="cellIs" dxfId="43" priority="116" stopIfTrue="1" operator="equal">
      <formula>" "</formula>
    </cfRule>
    <cfRule type="cellIs" dxfId="42" priority="117" stopIfTrue="1" operator="equal">
      <formula>"　"</formula>
    </cfRule>
    <cfRule type="cellIs" dxfId="41" priority="118" stopIfTrue="1" operator="equal">
      <formula>""</formula>
    </cfRule>
    <cfRule type="cellIs" dxfId="40" priority="119" operator="notEqual">
      <formula>"○"</formula>
    </cfRule>
  </conditionalFormatting>
  <conditionalFormatting sqref="N8:N15">
    <cfRule type="cellIs" dxfId="39" priority="112" stopIfTrue="1" operator="equal">
      <formula>"　"</formula>
    </cfRule>
    <cfRule type="cellIs" dxfId="38" priority="113" stopIfTrue="1" operator="equal">
      <formula>""</formula>
    </cfRule>
    <cfRule type="cellIs" dxfId="37" priority="114" stopIfTrue="1" operator="equal">
      <formula>" "</formula>
    </cfRule>
    <cfRule type="cellIs" dxfId="36" priority="115" operator="notEqual">
      <formula>"○"</formula>
    </cfRule>
  </conditionalFormatting>
  <conditionalFormatting sqref="N8:N15">
    <cfRule type="cellIs" dxfId="35" priority="108" stopIfTrue="1" operator="equal">
      <formula>"　"</formula>
    </cfRule>
    <cfRule type="cellIs" dxfId="34" priority="109" stopIfTrue="1" operator="equal">
      <formula>""</formula>
    </cfRule>
    <cfRule type="cellIs" dxfId="33" priority="110" stopIfTrue="1" operator="equal">
      <formula>" "</formula>
    </cfRule>
    <cfRule type="cellIs" dxfId="32" priority="111" operator="notEqual">
      <formula>"○"</formula>
    </cfRule>
  </conditionalFormatting>
  <conditionalFormatting sqref="F8:G11">
    <cfRule type="cellIs" dxfId="31" priority="31" stopIfTrue="1" operator="equal">
      <formula>" "</formula>
    </cfRule>
    <cfRule type="cellIs" dxfId="30" priority="32" stopIfTrue="1" operator="equal">
      <formula>"　"</formula>
    </cfRule>
    <cfRule type="cellIs" dxfId="29" priority="33" stopIfTrue="1" operator="equal">
      <formula>""</formula>
    </cfRule>
    <cfRule type="cellIs" dxfId="28" priority="34" operator="notEqual">
      <formula>"○"</formula>
    </cfRule>
  </conditionalFormatting>
  <conditionalFormatting sqref="F8:G11">
    <cfRule type="cellIs" dxfId="27" priority="27" stopIfTrue="1" operator="equal">
      <formula>" "</formula>
    </cfRule>
    <cfRule type="cellIs" dxfId="26" priority="28" stopIfTrue="1" operator="equal">
      <formula>"　"</formula>
    </cfRule>
    <cfRule type="cellIs" dxfId="25" priority="29" stopIfTrue="1" operator="equal">
      <formula>""</formula>
    </cfRule>
    <cfRule type="cellIs" dxfId="24" priority="30" operator="notEqual">
      <formula>"○"</formula>
    </cfRule>
  </conditionalFormatting>
  <conditionalFormatting sqref="F8:G11">
    <cfRule type="cellIs" dxfId="23" priority="23" stopIfTrue="1" operator="equal">
      <formula>" "</formula>
    </cfRule>
    <cfRule type="cellIs" dxfId="22" priority="24" stopIfTrue="1" operator="equal">
      <formula>"　"</formula>
    </cfRule>
    <cfRule type="cellIs" dxfId="21" priority="25" stopIfTrue="1" operator="equal">
      <formula>""</formula>
    </cfRule>
    <cfRule type="cellIs" dxfId="20" priority="26" operator="notEqual">
      <formula>"○"</formula>
    </cfRule>
  </conditionalFormatting>
  <conditionalFormatting sqref="F8:G11">
    <cfRule type="cellIs" dxfId="19" priority="19" stopIfTrue="1" operator="equal">
      <formula>" "</formula>
    </cfRule>
    <cfRule type="cellIs" dxfId="18" priority="20" stopIfTrue="1" operator="equal">
      <formula>"　"</formula>
    </cfRule>
    <cfRule type="cellIs" dxfId="17" priority="21" stopIfTrue="1" operator="equal">
      <formula>""</formula>
    </cfRule>
    <cfRule type="cellIs" dxfId="16" priority="22" operator="notEqual">
      <formula>"○"</formula>
    </cfRule>
  </conditionalFormatting>
  <conditionalFormatting sqref="F8:G11">
    <cfRule type="cellIs" dxfId="15" priority="15" stopIfTrue="1" operator="equal">
      <formula>" "</formula>
    </cfRule>
    <cfRule type="cellIs" dxfId="14" priority="16" stopIfTrue="1" operator="equal">
      <formula>"　"</formula>
    </cfRule>
    <cfRule type="cellIs" dxfId="13" priority="17" stopIfTrue="1" operator="equal">
      <formula>""</formula>
    </cfRule>
    <cfRule type="cellIs" dxfId="12" priority="18" operator="notEqual">
      <formula>"○"</formula>
    </cfRule>
  </conditionalFormatting>
  <conditionalFormatting sqref="N8:O11">
    <cfRule type="cellIs" dxfId="11" priority="9" stopIfTrue="1" operator="equal">
      <formula>"　"</formula>
    </cfRule>
    <cfRule type="cellIs" dxfId="10" priority="10" stopIfTrue="1" operator="equal">
      <formula>""</formula>
    </cfRule>
    <cfRule type="cellIs" dxfId="9" priority="11" stopIfTrue="1" operator="equal">
      <formula>" "</formula>
    </cfRule>
    <cfRule type="cellIs" dxfId="8" priority="12" operator="notEqual">
      <formula>"○"</formula>
    </cfRule>
  </conditionalFormatting>
  <conditionalFormatting sqref="N8:N11">
    <cfRule type="cellIs" dxfId="7" priority="5" stopIfTrue="1" operator="equal">
      <formula>"　"</formula>
    </cfRule>
    <cfRule type="cellIs" dxfId="6" priority="6" stopIfTrue="1" operator="equal">
      <formula>""</formula>
    </cfRule>
    <cfRule type="cellIs" dxfId="5" priority="7" stopIfTrue="1" operator="equal">
      <formula>" "</formula>
    </cfRule>
    <cfRule type="cellIs" dxfId="4" priority="8" operator="notEqual">
      <formula>"○"</formula>
    </cfRule>
  </conditionalFormatting>
  <conditionalFormatting sqref="N8:N11">
    <cfRule type="cellIs" dxfId="3" priority="1" stopIfTrue="1" operator="equal">
      <formula>"　"</formula>
    </cfRule>
    <cfRule type="cellIs" dxfId="2" priority="2" stopIfTrue="1" operator="equal">
      <formula>""</formula>
    </cfRule>
    <cfRule type="cellIs" dxfId="1" priority="3" stopIfTrue="1" operator="equal">
      <formula>" "</formula>
    </cfRule>
    <cfRule type="cellIs" dxfId="0" priority="4" operator="notEqual">
      <formula>"○"</formula>
    </cfRule>
  </conditionalFormatting>
  <dataValidations count="2">
    <dataValidation type="list" allowBlank="1" showInputMessage="1" showErrorMessage="1" sqref="H122:I169 H65:I112 H8:I55">
      <formula1>$H$174:$H$183</formula1>
    </dataValidation>
    <dataValidation type="list" allowBlank="1" showInputMessage="1" showErrorMessage="1" sqref="K122:K169 K65:K112 K8:K55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0"/>
  <sheetViews>
    <sheetView topLeftCell="M1" zoomScaleNormal="100" workbookViewId="0">
      <selection activeCell="C2" sqref="C2"/>
    </sheetView>
  </sheetViews>
  <sheetFormatPr defaultRowHeight="13" x14ac:dyDescent="0.2"/>
  <cols>
    <col min="2" max="2" width="9.453125" bestFit="1" customWidth="1"/>
    <col min="3" max="3" width="10.6328125" customWidth="1"/>
    <col min="5" max="5" width="12.6328125" customWidth="1"/>
    <col min="6" max="6" width="10.7265625" customWidth="1"/>
    <col min="8" max="8" width="10.453125" customWidth="1"/>
    <col min="9" max="9" width="8" style="105" customWidth="1"/>
    <col min="10" max="10" width="4" customWidth="1"/>
    <col min="12" max="12" width="9.453125" bestFit="1" customWidth="1"/>
    <col min="21" max="21" width="3.6328125" customWidth="1"/>
  </cols>
  <sheetData>
    <row r="1" spans="1:30" x14ac:dyDescent="0.2">
      <c r="A1">
        <v>1001</v>
      </c>
      <c r="B1">
        <f t="shared" ref="B1:B76" si="0">$J$1*100000+A1</f>
        <v>1001</v>
      </c>
      <c r="C1" s="92">
        <f>IF(ISERROR(VLOOKUP(RIGHT(A1,2)*4-2,すみれ!$A$8:$M$169,3,FALSE))="","",VLOOKUP(RIGHT(A1,2)*4-2,すみれ!$A$8:$M$169,3,FALSE))</f>
        <v>0</v>
      </c>
      <c r="D1">
        <f>IF(ISERROR(VLOOKUP(RIGHT(A1,2)*4-3,すみれ!$A$8:$M$169,4,FALSE))="","",VLOOKUP(RIGHT(A1,2)*4-3,すみれ!$A$8:$M$169,4,FALSE))</f>
        <v>0</v>
      </c>
      <c r="E1">
        <f>IF(ISERROR(VLOOKUP(RIGHT(A1,2)*4-3,すみれ!$A$8:$M$169,5,FALSE))="","",VLOOKUP(RIGHT(A1,2)*4-3,すみれ!$A$8:$M$169,5,FALSE))</f>
        <v>0</v>
      </c>
      <c r="F1">
        <f>IF(ISERROR(VLOOKUP(RIGHT(A1,2)*4,すみれ!$A$8:$M$169,3,FALSE))="","",VLOOKUP(RIGHT(A1,2)*4,すみれ!$A$8:$M$169,3,FALSE))</f>
        <v>0</v>
      </c>
      <c r="G1">
        <f>IF(ISERROR(VLOOKUP(RIGHT(A1,2)*4-1,すみれ!$A$8:$M$169,4,FALSE))="","",VLOOKUP(RIGHT(A1,2)*4-1,すみれ!$A$8:$M$169,4,FALSE))</f>
        <v>0</v>
      </c>
      <c r="H1">
        <f>IF(ISERROR(VLOOKUP(RIGHT(A1,2)*4-1,すみれ!$A$8:$M$169,5,FALSE))="","",VLOOKUP(RIGHT(A1,2)*4-1,すみれ!$A$8:$M$169,5,FALSE))</f>
        <v>0</v>
      </c>
      <c r="I1" s="105" t="str">
        <f>IF(ISERROR(VLOOKUP(RIGHT(A1,2)*4-3,すみれ!$A$8:$M$169,2,FALSE))="","",VLOOKUP(RIGHT(A1,2)*4-3,すみれ!$A$8:$M$169,2,FALSE))</f>
        <v/>
      </c>
      <c r="J1" s="104">
        <f>原本!I2</f>
        <v>0</v>
      </c>
      <c r="K1" s="104" t="str">
        <f>原本!D2</f>
        <v/>
      </c>
      <c r="L1">
        <v>1013</v>
      </c>
      <c r="M1">
        <f t="shared" ref="M1:M10" si="1">$J$1*100000+L1</f>
        <v>1013</v>
      </c>
      <c r="N1" s="92">
        <f>IF(ISERROR(VLOOKUP(RIGHT(L1,2)*4-2,すみれ!$A$8:$M$169,3,FALSE))="","",VLOOKUP(RIGHT(L1,2)*4-2,すみれ!$A$8:$M$169,3,FALSE))</f>
        <v>0</v>
      </c>
      <c r="O1">
        <f>IF(ISERROR(VLOOKUP(RIGHT(L1,2)*4-3,すみれ!$A$8:$M$169,4,FALSE))="","",VLOOKUP(RIGHT(L1,2)*4-3,すみれ!$A$8:$M$169,4,FALSE))</f>
        <v>0</v>
      </c>
      <c r="P1">
        <f>IF(ISERROR(VLOOKUP(RIGHT(L1,2)*4-3,すみれ!$A$8:$M$169,5,FALSE))="","",VLOOKUP(RIGHT(L1,2)*4-3,すみれ!$A$8:$M$169,5,FALSE))</f>
        <v>0</v>
      </c>
      <c r="Q1">
        <f>IF(ISERROR(VLOOKUP(RIGHT(L1,2)*4,すみれ!$A$8:$M$169,3,FALSE))="","",VLOOKUP(RIGHT(L1,2)*4,すみれ!$A$8:$M$169,3,FALSE))</f>
        <v>0</v>
      </c>
      <c r="R1">
        <f>IF(ISERROR(VLOOKUP(RIGHT(L1,2)*4-1,すみれ!$A$8:$M$169,4,FALSE))="","",VLOOKUP(RIGHT(L1,2)*4-1,すみれ!$A$8:$M$169,4,FALSE))</f>
        <v>0</v>
      </c>
      <c r="S1">
        <f>IF(ISERROR(VLOOKUP(RIGHT(L1,2)*4-1,すみれ!$A$8:$M$169,5,FALSE))="","",VLOOKUP(RIGHT(L1,2)*4-1,すみれ!$A$8:$M$169,5,FALSE))</f>
        <v>0</v>
      </c>
      <c r="T1" s="105" t="str">
        <f>IF(ISERROR(VLOOKUP(RIGHT(L1,2)*4-3,すみれ!$A$8:$M$169,2,FALSE))="","",VLOOKUP(RIGHT(L1,2)*4-3,すみれ!$A$8:$M$169,2,FALSE))</f>
        <v/>
      </c>
      <c r="V1">
        <v>1025</v>
      </c>
      <c r="W1">
        <f t="shared" ref="W1:W64" si="2">$J$1*100000+V1</f>
        <v>1025</v>
      </c>
      <c r="X1" s="92">
        <f>IF(ISERROR(VLOOKUP(RIGHT(V1,2)*4-2,すみれ!$A$8:$M$169,3,FALSE))="","",VLOOKUP(RIGHT(V1,2)*4-2,すみれ!$A$8:$M$169,3,FALSE))</f>
        <v>0</v>
      </c>
      <c r="Y1">
        <f>IF(ISERROR(VLOOKUP(RIGHT(V1,2)*4-3,すみれ!$A$8:$M$169,4,FALSE))="","",VLOOKUP(RIGHT(V1,2)*4-3,すみれ!$A$8:$M$169,4,FALSE))</f>
        <v>0</v>
      </c>
      <c r="Z1">
        <f>IF(ISERROR(VLOOKUP(RIGHT(V1,2)*4-3,すみれ!$A$8:$M$169,5,FALSE))="","",VLOOKUP(RIGHT(V1,2)*4-3,すみれ!$A$8:$M$169,5,FALSE))</f>
        <v>0</v>
      </c>
      <c r="AA1">
        <f>IF(ISERROR(VLOOKUP(RIGHT(V1,2)*4,すみれ!$A$8:$M$169,3,FALSE))="","",VLOOKUP(RIGHT(V1,2)*4,すみれ!$A$8:$M$169,3,FALSE))</f>
        <v>0</v>
      </c>
      <c r="AB1">
        <f>IF(ISERROR(VLOOKUP(RIGHT(V1,2)*4-1,すみれ!$A$8:$M$169,4,FALSE))="","",VLOOKUP(RIGHT(V1,2)*4-1,すみれ!$A$8:$M$169,4,FALSE))</f>
        <v>0</v>
      </c>
      <c r="AC1">
        <f>IF(ISERROR(VLOOKUP(RIGHT(V1,2)*4-1,すみれ!$A$8:$M$169,5,FALSE))="","",VLOOKUP(RIGHT(V1,2)*4-1,すみれ!$A$8:$M$169,5,FALSE))</f>
        <v>0</v>
      </c>
      <c r="AD1" s="105" t="str">
        <f>IF(ISERROR(VLOOKUP(RIGHT(V1,2)*4-3,すみれ!$A$8:$M$169,2,FALSE))="","",VLOOKUP(RIGHT(V1,2)*4-3,すみれ!$A$8:$M$169,2,FALSE))</f>
        <v/>
      </c>
    </row>
    <row r="2" spans="1:30" x14ac:dyDescent="0.2">
      <c r="A2">
        <v>1002</v>
      </c>
      <c r="B2">
        <f t="shared" si="0"/>
        <v>1002</v>
      </c>
      <c r="C2">
        <f>IF(ISERROR(VLOOKUP(RIGHT(A2,2)*4-2,すみれ!$A$8:$M$169,3,FALSE))="","",VLOOKUP(RIGHT(A2,2)*4-2,すみれ!$A$8:$M$169,3,FALSE))</f>
        <v>0</v>
      </c>
      <c r="D2">
        <f>IF(ISERROR(VLOOKUP(RIGHT(A2,2)*4-3,すみれ!$A$8:$M$169,4,FALSE))="","",VLOOKUP(RIGHT(A2,2)*4-3,すみれ!$A$8:$M$169,4,FALSE))</f>
        <v>0</v>
      </c>
      <c r="E2">
        <f>IF(ISERROR(VLOOKUP(RIGHT(A2,2)*4-3,すみれ!$A$8:$M$169,5,FALSE))="","",VLOOKUP(RIGHT(A2,2)*4-3,すみれ!$A$8:$M$169,5,FALSE))</f>
        <v>0</v>
      </c>
      <c r="F2">
        <f>IF(ISERROR(VLOOKUP(RIGHT(A2,2)*4,すみれ!$A$8:$M$169,3,FALSE))="","",VLOOKUP(RIGHT(A2,2)*4,すみれ!$A$8:$M$169,3,FALSE))</f>
        <v>0</v>
      </c>
      <c r="G2">
        <f>IF(ISERROR(VLOOKUP(RIGHT(A2,2)*4-1,すみれ!$A$8:$M$169,4,FALSE))="","",VLOOKUP(RIGHT(A2,2)*4-1,すみれ!$A$8:$M$169,4,FALSE))</f>
        <v>0</v>
      </c>
      <c r="H2">
        <f>IF(ISERROR(VLOOKUP(RIGHT(A2,2)*4-1,すみれ!$A$8:$M$169,5,FALSE))="","",VLOOKUP(RIGHT(A2,2)*4-1,すみれ!$A$8:$M$169,5,FALSE))</f>
        <v>0</v>
      </c>
      <c r="I2" s="105" t="str">
        <f>IF(ISERROR(VLOOKUP(RIGHT(A2,2)*4-3,すみれ!$A$8:$M$169,2,FALSE))="","",VLOOKUP(RIGHT(A2,2)*4-3,すみれ!$A$8:$M$169,2,FALSE))</f>
        <v/>
      </c>
      <c r="L2">
        <v>1014</v>
      </c>
      <c r="M2">
        <f t="shared" si="1"/>
        <v>1014</v>
      </c>
      <c r="N2">
        <f>IF(ISERROR(VLOOKUP(RIGHT(L2,2)*4-2,すみれ!$A$8:$M$169,3,FALSE))="","",VLOOKUP(RIGHT(L2,2)*4-2,すみれ!$A$8:$M$169,3,FALSE))</f>
        <v>0</v>
      </c>
      <c r="O2">
        <f>IF(ISERROR(VLOOKUP(RIGHT(L2,2)*4-3,すみれ!$A$8:$M$169,4,FALSE))="","",VLOOKUP(RIGHT(L2,2)*4-3,すみれ!$A$8:$M$169,4,FALSE))</f>
        <v>0</v>
      </c>
      <c r="P2">
        <f>IF(ISERROR(VLOOKUP(RIGHT(L2,2)*4-3,すみれ!$A$8:$M$169,5,FALSE))="","",VLOOKUP(RIGHT(L2,2)*4-3,すみれ!$A$8:$M$169,5,FALSE))</f>
        <v>0</v>
      </c>
      <c r="Q2">
        <f>IF(ISERROR(VLOOKUP(RIGHT(L2,2)*4,すみれ!$A$8:$M$169,3,FALSE))="","",VLOOKUP(RIGHT(L2,2)*4,すみれ!$A$8:$M$169,3,FALSE))</f>
        <v>0</v>
      </c>
      <c r="R2">
        <f>IF(ISERROR(VLOOKUP(RIGHT(L2,2)*4-1,すみれ!$A$8:$M$169,4,FALSE))="","",VLOOKUP(RIGHT(L2,2)*4-1,すみれ!$A$8:$M$169,4,FALSE))</f>
        <v>0</v>
      </c>
      <c r="S2">
        <f>IF(ISERROR(VLOOKUP(RIGHT(L2,2)*4-1,すみれ!$A$8:$M$169,5,FALSE))="","",VLOOKUP(RIGHT(L2,2)*4-1,すみれ!$A$8:$M$169,5,FALSE))</f>
        <v>0</v>
      </c>
      <c r="T2" s="105" t="str">
        <f>IF(ISERROR(VLOOKUP(RIGHT(L2,2)*4-3,すみれ!$A$8:$M$169,2,FALSE))="","",VLOOKUP(RIGHT(L2,2)*4-3,すみれ!$A$8:$M$169,2,FALSE))</f>
        <v/>
      </c>
      <c r="V2">
        <v>1026</v>
      </c>
      <c r="W2">
        <f t="shared" si="2"/>
        <v>1026</v>
      </c>
      <c r="X2">
        <f>IF(ISERROR(VLOOKUP(RIGHT(V2,2)*4-2,すみれ!$A$8:$M$169,3,FALSE))="","",VLOOKUP(RIGHT(V2,2)*4-2,すみれ!$A$8:$M$169,3,FALSE))</f>
        <v>0</v>
      </c>
      <c r="Y2">
        <f>IF(ISERROR(VLOOKUP(RIGHT(V2,2)*4-3,すみれ!$A$8:$M$169,4,FALSE))="","",VLOOKUP(RIGHT(V2,2)*4-3,すみれ!$A$8:$M$169,4,FALSE))</f>
        <v>0</v>
      </c>
      <c r="Z2">
        <f>IF(ISERROR(VLOOKUP(RIGHT(V2,2)*4-3,すみれ!$A$8:$M$169,5,FALSE))="","",VLOOKUP(RIGHT(V2,2)*4-3,すみれ!$A$8:$M$169,5,FALSE))</f>
        <v>0</v>
      </c>
      <c r="AA2">
        <f>IF(ISERROR(VLOOKUP(RIGHT(V2,2)*4,すみれ!$A$8:$M$169,3,FALSE))="","",VLOOKUP(RIGHT(V2,2)*4,すみれ!$A$8:$M$169,3,FALSE))</f>
        <v>0</v>
      </c>
      <c r="AB2">
        <f>IF(ISERROR(VLOOKUP(RIGHT(V2,2)*4-1,すみれ!$A$8:$M$169,4,FALSE))="","",VLOOKUP(RIGHT(V2,2)*4-1,すみれ!$A$8:$M$169,4,FALSE))</f>
        <v>0</v>
      </c>
      <c r="AC2">
        <f>IF(ISERROR(VLOOKUP(RIGHT(V2,2)*4-1,すみれ!$A$8:$M$169,5,FALSE))="","",VLOOKUP(RIGHT(V2,2)*4-1,すみれ!$A$8:$M$169,5,FALSE))</f>
        <v>0</v>
      </c>
      <c r="AD2" s="105" t="str">
        <f>IF(ISERROR(VLOOKUP(RIGHT(V2,2)*4-3,すみれ!$A$8:$M$169,2,FALSE))="","",VLOOKUP(RIGHT(V2,2)*4-3,すみれ!$A$8:$M$169,2,FALSE))</f>
        <v/>
      </c>
    </row>
    <row r="3" spans="1:30" x14ac:dyDescent="0.2">
      <c r="A3">
        <v>1003</v>
      </c>
      <c r="B3">
        <f t="shared" si="0"/>
        <v>1003</v>
      </c>
      <c r="C3">
        <f>IF(ISERROR(VLOOKUP(RIGHT(A3,2)*4-2,すみれ!$A$8:$M$169,3,FALSE))="","",VLOOKUP(RIGHT(A3,2)*4-2,すみれ!$A$8:$M$169,3,FALSE))</f>
        <v>0</v>
      </c>
      <c r="D3">
        <f>IF(ISERROR(VLOOKUP(RIGHT(A3,2)*4-3,すみれ!$A$8:$M$169,4,FALSE))="","",VLOOKUP(RIGHT(A3,2)*4-3,すみれ!$A$8:$M$169,4,FALSE))</f>
        <v>0</v>
      </c>
      <c r="E3">
        <f>IF(ISERROR(VLOOKUP(RIGHT(A3,2)*4-3,すみれ!$A$8:$M$169,5,FALSE))="","",VLOOKUP(RIGHT(A3,2)*4-3,すみれ!$A$8:$M$169,5,FALSE))</f>
        <v>0</v>
      </c>
      <c r="F3">
        <f>IF(ISERROR(VLOOKUP(RIGHT(A3,2)*4,すみれ!$A$8:$M$169,3,FALSE))="","",VLOOKUP(RIGHT(A3,2)*4,すみれ!$A$8:$M$169,3,FALSE))</f>
        <v>0</v>
      </c>
      <c r="G3">
        <f>IF(ISERROR(VLOOKUP(RIGHT(A3,2)*4-1,すみれ!$A$8:$M$169,4,FALSE))="","",VLOOKUP(RIGHT(A3,2)*4-1,すみれ!$A$8:$M$169,4,FALSE))</f>
        <v>0</v>
      </c>
      <c r="H3">
        <f>IF(ISERROR(VLOOKUP(RIGHT(A3,2)*4-1,すみれ!$A$8:$M$169,5,FALSE))="","",VLOOKUP(RIGHT(A3,2)*4-1,すみれ!$A$8:$M$169,5,FALSE))</f>
        <v>0</v>
      </c>
      <c r="I3" s="105" t="str">
        <f>IF(ISERROR(VLOOKUP(RIGHT(A3,2)*4-3,すみれ!$A$8:$M$169,2,FALSE))="","",VLOOKUP(RIGHT(A3,2)*4-3,すみれ!$A$8:$M$169,2,FALSE))</f>
        <v/>
      </c>
      <c r="L3">
        <v>1015</v>
      </c>
      <c r="M3">
        <f t="shared" si="1"/>
        <v>1015</v>
      </c>
      <c r="N3">
        <f>IF(ISERROR(VLOOKUP(RIGHT(L3,2)*4-2,すみれ!$A$8:$M$169,3,FALSE))="","",VLOOKUP(RIGHT(L3,2)*4-2,すみれ!$A$8:$M$169,3,FALSE))</f>
        <v>0</v>
      </c>
      <c r="O3">
        <f>IF(ISERROR(VLOOKUP(RIGHT(L3,2)*4-3,すみれ!$A$8:$M$169,4,FALSE))="","",VLOOKUP(RIGHT(L3,2)*4-3,すみれ!$A$8:$M$169,4,FALSE))</f>
        <v>0</v>
      </c>
      <c r="P3">
        <f>IF(ISERROR(VLOOKUP(RIGHT(L3,2)*4-3,すみれ!$A$8:$M$169,5,FALSE))="","",VLOOKUP(RIGHT(L3,2)*4-3,すみれ!$A$8:$M$169,5,FALSE))</f>
        <v>0</v>
      </c>
      <c r="Q3">
        <f>IF(ISERROR(VLOOKUP(RIGHT(L3,2)*4,すみれ!$A$8:$M$169,3,FALSE))="","",VLOOKUP(RIGHT(L3,2)*4,すみれ!$A$8:$M$169,3,FALSE))</f>
        <v>0</v>
      </c>
      <c r="R3">
        <f>IF(ISERROR(VLOOKUP(RIGHT(L3,2)*4-1,すみれ!$A$8:$M$169,4,FALSE))="","",VLOOKUP(RIGHT(L3,2)*4-1,すみれ!$A$8:$M$169,4,FALSE))</f>
        <v>0</v>
      </c>
      <c r="S3">
        <f>IF(ISERROR(VLOOKUP(RIGHT(L3,2)*4-1,すみれ!$A$8:$M$169,5,FALSE))="","",VLOOKUP(RIGHT(L3,2)*4-1,すみれ!$A$8:$M$169,5,FALSE))</f>
        <v>0</v>
      </c>
      <c r="T3" s="105" t="str">
        <f>IF(ISERROR(VLOOKUP(RIGHT(L3,2)*4-3,すみれ!$A$8:$M$169,2,FALSE))="","",VLOOKUP(RIGHT(L3,2)*4-3,すみれ!$A$8:$M$169,2,FALSE))</f>
        <v/>
      </c>
      <c r="V3">
        <v>1027</v>
      </c>
      <c r="W3">
        <f t="shared" si="2"/>
        <v>1027</v>
      </c>
      <c r="X3">
        <f>IF(ISERROR(VLOOKUP(RIGHT(V3,2)*4-2,すみれ!$A$8:$M$169,3,FALSE))="","",VLOOKUP(RIGHT(V3,2)*4-2,すみれ!$A$8:$M$169,3,FALSE))</f>
        <v>0</v>
      </c>
      <c r="Y3">
        <f>IF(ISERROR(VLOOKUP(RIGHT(V3,2)*4-3,すみれ!$A$8:$M$169,4,FALSE))="","",VLOOKUP(RIGHT(V3,2)*4-3,すみれ!$A$8:$M$169,4,FALSE))</f>
        <v>0</v>
      </c>
      <c r="Z3">
        <f>IF(ISERROR(VLOOKUP(RIGHT(V3,2)*4-3,すみれ!$A$8:$M$169,5,FALSE))="","",VLOOKUP(RIGHT(V3,2)*4-3,すみれ!$A$8:$M$169,5,FALSE))</f>
        <v>0</v>
      </c>
      <c r="AA3">
        <f>IF(ISERROR(VLOOKUP(RIGHT(V3,2)*4,すみれ!$A$8:$M$169,3,FALSE))="","",VLOOKUP(RIGHT(V3,2)*4,すみれ!$A$8:$M$169,3,FALSE))</f>
        <v>0</v>
      </c>
      <c r="AB3">
        <f>IF(ISERROR(VLOOKUP(RIGHT(V3,2)*4-1,すみれ!$A$8:$M$169,4,FALSE))="","",VLOOKUP(RIGHT(V3,2)*4-1,すみれ!$A$8:$M$169,4,FALSE))</f>
        <v>0</v>
      </c>
      <c r="AC3">
        <f>IF(ISERROR(VLOOKUP(RIGHT(V3,2)*4-1,すみれ!$A$8:$M$169,5,FALSE))="","",VLOOKUP(RIGHT(V3,2)*4-1,すみれ!$A$8:$M$169,5,FALSE))</f>
        <v>0</v>
      </c>
      <c r="AD3" s="105" t="str">
        <f>IF(ISERROR(VLOOKUP(RIGHT(V3,2)*4-3,すみれ!$A$8:$M$169,2,FALSE))="","",VLOOKUP(RIGHT(V3,2)*4-3,すみれ!$A$8:$M$169,2,FALSE))</f>
        <v/>
      </c>
    </row>
    <row r="4" spans="1:30" x14ac:dyDescent="0.2">
      <c r="A4">
        <v>1004</v>
      </c>
      <c r="B4">
        <f t="shared" si="0"/>
        <v>1004</v>
      </c>
      <c r="C4">
        <f>IF(ISERROR(VLOOKUP(RIGHT(A4,2)*4-2,すみれ!$A$8:$M$169,3,FALSE))="","",VLOOKUP(RIGHT(A4,2)*4-2,すみれ!$A$8:$M$169,3,FALSE))</f>
        <v>0</v>
      </c>
      <c r="D4">
        <f>IF(ISERROR(VLOOKUP(RIGHT(A4,2)*4-3,すみれ!$A$8:$M$169,4,FALSE))="","",VLOOKUP(RIGHT(A4,2)*4-3,すみれ!$A$8:$M$169,4,FALSE))</f>
        <v>0</v>
      </c>
      <c r="E4">
        <f>IF(ISERROR(VLOOKUP(RIGHT(A4,2)*4-3,すみれ!$A$8:$M$169,5,FALSE))="","",VLOOKUP(RIGHT(A4,2)*4-3,すみれ!$A$8:$M$169,5,FALSE))</f>
        <v>0</v>
      </c>
      <c r="F4">
        <f>IF(ISERROR(VLOOKUP(RIGHT(A4,2)*4,すみれ!$A$8:$M$169,3,FALSE))="","",VLOOKUP(RIGHT(A4,2)*4,すみれ!$A$8:$M$169,3,FALSE))</f>
        <v>0</v>
      </c>
      <c r="G4">
        <f>IF(ISERROR(VLOOKUP(RIGHT(A4,2)*4-1,すみれ!$A$8:$M$169,4,FALSE))="","",VLOOKUP(RIGHT(A4,2)*4-1,すみれ!$A$8:$M$169,4,FALSE))</f>
        <v>0</v>
      </c>
      <c r="H4">
        <f>IF(ISERROR(VLOOKUP(RIGHT(A4,2)*4-1,すみれ!$A$8:$M$169,5,FALSE))="","",VLOOKUP(RIGHT(A4,2)*4-1,すみれ!$A$8:$M$169,5,FALSE))</f>
        <v>0</v>
      </c>
      <c r="I4" s="105" t="str">
        <f>IF(ISERROR(VLOOKUP(RIGHT(A4,2)*4-3,すみれ!$A$8:$M$169,2,FALSE))="","",VLOOKUP(RIGHT(A4,2)*4-3,すみれ!$A$8:$M$169,2,FALSE))</f>
        <v/>
      </c>
      <c r="L4">
        <v>1016</v>
      </c>
      <c r="M4">
        <f t="shared" si="1"/>
        <v>1016</v>
      </c>
      <c r="N4">
        <f>IF(ISERROR(VLOOKUP(RIGHT(L4,2)*4-2,すみれ!$A$8:$M$169,3,FALSE))="","",VLOOKUP(RIGHT(L4,2)*4-2,すみれ!$A$8:$M$169,3,FALSE))</f>
        <v>0</v>
      </c>
      <c r="O4">
        <f>IF(ISERROR(VLOOKUP(RIGHT(L4,2)*4-3,すみれ!$A$8:$M$169,4,FALSE))="","",VLOOKUP(RIGHT(L4,2)*4-3,すみれ!$A$8:$M$169,4,FALSE))</f>
        <v>0</v>
      </c>
      <c r="P4">
        <f>IF(ISERROR(VLOOKUP(RIGHT(L4,2)*4-3,すみれ!$A$8:$M$169,5,FALSE))="","",VLOOKUP(RIGHT(L4,2)*4-3,すみれ!$A$8:$M$169,5,FALSE))</f>
        <v>0</v>
      </c>
      <c r="Q4">
        <f>IF(ISERROR(VLOOKUP(RIGHT(L4,2)*4,すみれ!$A$8:$M$169,3,FALSE))="","",VLOOKUP(RIGHT(L4,2)*4,すみれ!$A$8:$M$169,3,FALSE))</f>
        <v>0</v>
      </c>
      <c r="R4">
        <f>IF(ISERROR(VLOOKUP(RIGHT(L4,2)*4-1,すみれ!$A$8:$M$169,4,FALSE))="","",VLOOKUP(RIGHT(L4,2)*4-1,すみれ!$A$8:$M$169,4,FALSE))</f>
        <v>0</v>
      </c>
      <c r="S4">
        <f>IF(ISERROR(VLOOKUP(RIGHT(L4,2)*4-1,すみれ!$A$8:$M$169,5,FALSE))="","",VLOOKUP(RIGHT(L4,2)*4-1,すみれ!$A$8:$M$169,5,FALSE))</f>
        <v>0</v>
      </c>
      <c r="T4" s="105" t="str">
        <f>IF(ISERROR(VLOOKUP(RIGHT(L4,2)*4-3,すみれ!$A$8:$M$169,2,FALSE))="","",VLOOKUP(RIGHT(L4,2)*4-3,すみれ!$A$8:$M$169,2,FALSE))</f>
        <v/>
      </c>
      <c r="V4">
        <v>1028</v>
      </c>
      <c r="W4">
        <f t="shared" si="2"/>
        <v>1028</v>
      </c>
      <c r="X4">
        <f>IF(ISERROR(VLOOKUP(RIGHT(V4,2)*4-2,すみれ!$A$8:$M$169,3,FALSE))="","",VLOOKUP(RIGHT(V4,2)*4-2,すみれ!$A$8:$M$169,3,FALSE))</f>
        <v>0</v>
      </c>
      <c r="Y4">
        <f>IF(ISERROR(VLOOKUP(RIGHT(V4,2)*4-3,すみれ!$A$8:$M$169,4,FALSE))="","",VLOOKUP(RIGHT(V4,2)*4-3,すみれ!$A$8:$M$169,4,FALSE))</f>
        <v>0</v>
      </c>
      <c r="Z4">
        <f>IF(ISERROR(VLOOKUP(RIGHT(V4,2)*4-3,すみれ!$A$8:$M$169,5,FALSE))="","",VLOOKUP(RIGHT(V4,2)*4-3,すみれ!$A$8:$M$169,5,FALSE))</f>
        <v>0</v>
      </c>
      <c r="AA4">
        <f>IF(ISERROR(VLOOKUP(RIGHT(V4,2)*4,すみれ!$A$8:$M$169,3,FALSE))="","",VLOOKUP(RIGHT(V4,2)*4,すみれ!$A$8:$M$169,3,FALSE))</f>
        <v>0</v>
      </c>
      <c r="AB4">
        <f>IF(ISERROR(VLOOKUP(RIGHT(V4,2)*4-1,すみれ!$A$8:$M$169,4,FALSE))="","",VLOOKUP(RIGHT(V4,2)*4-1,すみれ!$A$8:$M$169,4,FALSE))</f>
        <v>0</v>
      </c>
      <c r="AC4">
        <f>IF(ISERROR(VLOOKUP(RIGHT(V4,2)*4-1,すみれ!$A$8:$M$169,5,FALSE))="","",VLOOKUP(RIGHT(V4,2)*4-1,すみれ!$A$8:$M$169,5,FALSE))</f>
        <v>0</v>
      </c>
      <c r="AD4" s="105" t="str">
        <f>IF(ISERROR(VLOOKUP(RIGHT(V4,2)*4-3,すみれ!$A$8:$M$169,2,FALSE))="","",VLOOKUP(RIGHT(V4,2)*4-3,すみれ!$A$8:$M$169,2,FALSE))</f>
        <v/>
      </c>
    </row>
    <row r="5" spans="1:30" x14ac:dyDescent="0.2">
      <c r="A5">
        <v>1005</v>
      </c>
      <c r="B5">
        <f t="shared" si="0"/>
        <v>1005</v>
      </c>
      <c r="C5">
        <f>IF(ISERROR(VLOOKUP(RIGHT(A5,2)*4-2,すみれ!$A$8:$M$169,3,FALSE))="","",VLOOKUP(RIGHT(A5,2)*4-2,すみれ!$A$8:$M$169,3,FALSE))</f>
        <v>0</v>
      </c>
      <c r="D5">
        <f>IF(ISERROR(VLOOKUP(RIGHT(A5,2)*4-3,すみれ!$A$8:$M$169,4,FALSE))="","",VLOOKUP(RIGHT(A5,2)*4-3,すみれ!$A$8:$M$169,4,FALSE))</f>
        <v>0</v>
      </c>
      <c r="E5">
        <f>IF(ISERROR(VLOOKUP(RIGHT(A5,2)*4-3,すみれ!$A$8:$M$169,5,FALSE))="","",VLOOKUP(RIGHT(A5,2)*4-3,すみれ!$A$8:$M$169,5,FALSE))</f>
        <v>0</v>
      </c>
      <c r="F5">
        <f>IF(ISERROR(VLOOKUP(RIGHT(A5,2)*4,すみれ!$A$8:$M$169,3,FALSE))="","",VLOOKUP(RIGHT(A5,2)*4,すみれ!$A$8:$M$169,3,FALSE))</f>
        <v>0</v>
      </c>
      <c r="G5">
        <f>IF(ISERROR(VLOOKUP(RIGHT(A5,2)*4-1,すみれ!$A$8:$M$169,4,FALSE))="","",VLOOKUP(RIGHT(A5,2)*4-1,すみれ!$A$8:$M$169,4,FALSE))</f>
        <v>0</v>
      </c>
      <c r="H5">
        <f>IF(ISERROR(VLOOKUP(RIGHT(A5,2)*4-1,すみれ!$A$8:$M$169,5,FALSE))="","",VLOOKUP(RIGHT(A5,2)*4-1,すみれ!$A$8:$M$169,5,FALSE))</f>
        <v>0</v>
      </c>
      <c r="I5" s="105" t="str">
        <f>IF(ISERROR(VLOOKUP(RIGHT(A5,2)*4-3,すみれ!$A$8:$M$169,2,FALSE))="","",VLOOKUP(RIGHT(A5,2)*4-3,すみれ!$A$8:$M$169,2,FALSE))</f>
        <v/>
      </c>
      <c r="L5">
        <v>1017</v>
      </c>
      <c r="M5">
        <f t="shared" si="1"/>
        <v>1017</v>
      </c>
      <c r="N5">
        <f>IF(ISERROR(VLOOKUP(RIGHT(L5,2)*4-2,すみれ!$A$8:$M$169,3,FALSE))="","",VLOOKUP(RIGHT(L5,2)*4-2,すみれ!$A$8:$M$169,3,FALSE))</f>
        <v>0</v>
      </c>
      <c r="O5">
        <f>IF(ISERROR(VLOOKUP(RIGHT(L5,2)*4-3,すみれ!$A$8:$M$169,4,FALSE))="","",VLOOKUP(RIGHT(L5,2)*4-3,すみれ!$A$8:$M$169,4,FALSE))</f>
        <v>0</v>
      </c>
      <c r="P5">
        <f>IF(ISERROR(VLOOKUP(RIGHT(L5,2)*4-3,すみれ!$A$8:$M$169,5,FALSE))="","",VLOOKUP(RIGHT(L5,2)*4-3,すみれ!$A$8:$M$169,5,FALSE))</f>
        <v>0</v>
      </c>
      <c r="Q5">
        <f>IF(ISERROR(VLOOKUP(RIGHT(L5,2)*4,すみれ!$A$8:$M$169,3,FALSE))="","",VLOOKUP(RIGHT(L5,2)*4,すみれ!$A$8:$M$169,3,FALSE))</f>
        <v>0</v>
      </c>
      <c r="R5">
        <f>IF(ISERROR(VLOOKUP(RIGHT(L5,2)*4-1,すみれ!$A$8:$M$169,4,FALSE))="","",VLOOKUP(RIGHT(L5,2)*4-1,すみれ!$A$8:$M$169,4,FALSE))</f>
        <v>0</v>
      </c>
      <c r="S5">
        <f>IF(ISERROR(VLOOKUP(RIGHT(L5,2)*4-1,すみれ!$A$8:$M$169,5,FALSE))="","",VLOOKUP(RIGHT(L5,2)*4-1,すみれ!$A$8:$M$169,5,FALSE))</f>
        <v>0</v>
      </c>
      <c r="T5" s="105" t="str">
        <f>IF(ISERROR(VLOOKUP(RIGHT(L5,2)*4-3,すみれ!$A$8:$M$169,2,FALSE))="","",VLOOKUP(RIGHT(L5,2)*4-3,すみれ!$A$8:$M$169,2,FALSE))</f>
        <v/>
      </c>
      <c r="V5">
        <v>1029</v>
      </c>
      <c r="W5">
        <f t="shared" si="2"/>
        <v>1029</v>
      </c>
      <c r="X5">
        <f>IF(ISERROR(VLOOKUP(RIGHT(V5,2)*4-2,すみれ!$A$8:$M$169,3,FALSE))="","",VLOOKUP(RIGHT(V5,2)*4-2,すみれ!$A$8:$M$169,3,FALSE))</f>
        <v>0</v>
      </c>
      <c r="Y5">
        <f>IF(ISERROR(VLOOKUP(RIGHT(V5,2)*4-3,すみれ!$A$8:$M$169,4,FALSE))="","",VLOOKUP(RIGHT(V5,2)*4-3,すみれ!$A$8:$M$169,4,FALSE))</f>
        <v>0</v>
      </c>
      <c r="Z5">
        <f>IF(ISERROR(VLOOKUP(RIGHT(V5,2)*4-3,すみれ!$A$8:$M$169,5,FALSE))="","",VLOOKUP(RIGHT(V5,2)*4-3,すみれ!$A$8:$M$169,5,FALSE))</f>
        <v>0</v>
      </c>
      <c r="AA5">
        <f>IF(ISERROR(VLOOKUP(RIGHT(V5,2)*4,すみれ!$A$8:$M$169,3,FALSE))="","",VLOOKUP(RIGHT(V5,2)*4,すみれ!$A$8:$M$169,3,FALSE))</f>
        <v>0</v>
      </c>
      <c r="AB5">
        <f>IF(ISERROR(VLOOKUP(RIGHT(V5,2)*4-1,すみれ!$A$8:$M$169,4,FALSE))="","",VLOOKUP(RIGHT(V5,2)*4-1,すみれ!$A$8:$M$169,4,FALSE))</f>
        <v>0</v>
      </c>
      <c r="AC5">
        <f>IF(ISERROR(VLOOKUP(RIGHT(V5,2)*4-1,すみれ!$A$8:$M$169,5,FALSE))="","",VLOOKUP(RIGHT(V5,2)*4-1,すみれ!$A$8:$M$169,5,FALSE))</f>
        <v>0</v>
      </c>
      <c r="AD5" s="105" t="str">
        <f>IF(ISERROR(VLOOKUP(RIGHT(V5,2)*4-3,すみれ!$A$8:$M$169,2,FALSE))="","",VLOOKUP(RIGHT(V5,2)*4-3,すみれ!$A$8:$M$169,2,FALSE))</f>
        <v/>
      </c>
    </row>
    <row r="6" spans="1:30" x14ac:dyDescent="0.2">
      <c r="A6">
        <v>1006</v>
      </c>
      <c r="B6">
        <f t="shared" si="0"/>
        <v>1006</v>
      </c>
      <c r="C6">
        <f>IF(ISERROR(VLOOKUP(RIGHT(A6,2)*4-2,すみれ!$A$8:$M$169,3,FALSE))="","",VLOOKUP(RIGHT(A6,2)*4-2,すみれ!$A$8:$M$169,3,FALSE))</f>
        <v>0</v>
      </c>
      <c r="D6">
        <f>IF(ISERROR(VLOOKUP(RIGHT(A6,2)*4-3,すみれ!$A$8:$M$169,4,FALSE))="","",VLOOKUP(RIGHT(A6,2)*4-3,すみれ!$A$8:$M$169,4,FALSE))</f>
        <v>0</v>
      </c>
      <c r="E6">
        <f>IF(ISERROR(VLOOKUP(RIGHT(A6,2)*4-3,すみれ!$A$8:$M$169,5,FALSE))="","",VLOOKUP(RIGHT(A6,2)*4-3,すみれ!$A$8:$M$169,5,FALSE))</f>
        <v>0</v>
      </c>
      <c r="F6">
        <f>IF(ISERROR(VLOOKUP(RIGHT(A6,2)*4,すみれ!$A$8:$M$169,3,FALSE))="","",VLOOKUP(RIGHT(A6,2)*4,すみれ!$A$8:$M$169,3,FALSE))</f>
        <v>0</v>
      </c>
      <c r="G6">
        <f>IF(ISERROR(VLOOKUP(RIGHT(A6,2)*4-1,すみれ!$A$8:$M$169,4,FALSE))="","",VLOOKUP(RIGHT(A6,2)*4-1,すみれ!$A$8:$M$169,4,FALSE))</f>
        <v>0</v>
      </c>
      <c r="H6">
        <f>IF(ISERROR(VLOOKUP(RIGHT(A6,2)*4-1,すみれ!$A$8:$M$169,5,FALSE))="","",VLOOKUP(RIGHT(A6,2)*4-1,すみれ!$A$8:$M$169,5,FALSE))</f>
        <v>0</v>
      </c>
      <c r="I6" s="105" t="str">
        <f>IF(ISERROR(VLOOKUP(RIGHT(A6,2)*4-3,すみれ!$A$8:$M$169,2,FALSE))="","",VLOOKUP(RIGHT(A6,2)*4-3,すみれ!$A$8:$M$169,2,FALSE))</f>
        <v/>
      </c>
      <c r="L6">
        <v>1018</v>
      </c>
      <c r="M6">
        <f t="shared" si="1"/>
        <v>1018</v>
      </c>
      <c r="N6">
        <f>IF(ISERROR(VLOOKUP(RIGHT(L6,2)*4-2,すみれ!$A$8:$M$169,3,FALSE))="","",VLOOKUP(RIGHT(L6,2)*4-2,すみれ!$A$8:$M$169,3,FALSE))</f>
        <v>0</v>
      </c>
      <c r="O6">
        <f>IF(ISERROR(VLOOKUP(RIGHT(L6,2)*4-3,すみれ!$A$8:$M$169,4,FALSE))="","",VLOOKUP(RIGHT(L6,2)*4-3,すみれ!$A$8:$M$169,4,FALSE))</f>
        <v>0</v>
      </c>
      <c r="P6">
        <f>IF(ISERROR(VLOOKUP(RIGHT(L6,2)*4-3,すみれ!$A$8:$M$169,5,FALSE))="","",VLOOKUP(RIGHT(L6,2)*4-3,すみれ!$A$8:$M$169,5,FALSE))</f>
        <v>0</v>
      </c>
      <c r="Q6">
        <f>IF(ISERROR(VLOOKUP(RIGHT(L6,2)*4,すみれ!$A$8:$M$169,3,FALSE))="","",VLOOKUP(RIGHT(L6,2)*4,すみれ!$A$8:$M$169,3,FALSE))</f>
        <v>0</v>
      </c>
      <c r="R6">
        <f>IF(ISERROR(VLOOKUP(RIGHT(L6,2)*4-1,すみれ!$A$8:$M$169,4,FALSE))="","",VLOOKUP(RIGHT(L6,2)*4-1,すみれ!$A$8:$M$169,4,FALSE))</f>
        <v>0</v>
      </c>
      <c r="S6">
        <f>IF(ISERROR(VLOOKUP(RIGHT(L6,2)*4-1,すみれ!$A$8:$M$169,5,FALSE))="","",VLOOKUP(RIGHT(L6,2)*4-1,すみれ!$A$8:$M$169,5,FALSE))</f>
        <v>0</v>
      </c>
      <c r="T6" s="105" t="str">
        <f>IF(ISERROR(VLOOKUP(RIGHT(L6,2)*4-3,すみれ!$A$8:$M$169,2,FALSE))="","",VLOOKUP(RIGHT(L6,2)*4-3,すみれ!$A$8:$M$169,2,FALSE))</f>
        <v/>
      </c>
      <c r="V6">
        <v>1030</v>
      </c>
      <c r="W6">
        <f t="shared" si="2"/>
        <v>1030</v>
      </c>
      <c r="X6">
        <f>IF(ISERROR(VLOOKUP(RIGHT(V6,2)*4-2,すみれ!$A$8:$M$169,3,FALSE))="","",VLOOKUP(RIGHT(V6,2)*4-2,すみれ!$A$8:$M$169,3,FALSE))</f>
        <v>0</v>
      </c>
      <c r="Y6">
        <f>IF(ISERROR(VLOOKUP(RIGHT(V6,2)*4-3,すみれ!$A$8:$M$169,4,FALSE))="","",VLOOKUP(RIGHT(V6,2)*4-3,すみれ!$A$8:$M$169,4,FALSE))</f>
        <v>0</v>
      </c>
      <c r="Z6">
        <f>IF(ISERROR(VLOOKUP(RIGHT(V6,2)*4-3,すみれ!$A$8:$M$169,5,FALSE))="","",VLOOKUP(RIGHT(V6,2)*4-3,すみれ!$A$8:$M$169,5,FALSE))</f>
        <v>0</v>
      </c>
      <c r="AA6">
        <f>IF(ISERROR(VLOOKUP(RIGHT(V6,2)*4,すみれ!$A$8:$M$169,3,FALSE))="","",VLOOKUP(RIGHT(V6,2)*4,すみれ!$A$8:$M$169,3,FALSE))</f>
        <v>0</v>
      </c>
      <c r="AB6">
        <f>IF(ISERROR(VLOOKUP(RIGHT(V6,2)*4-1,すみれ!$A$8:$M$169,4,FALSE))="","",VLOOKUP(RIGHT(V6,2)*4-1,すみれ!$A$8:$M$169,4,FALSE))</f>
        <v>0</v>
      </c>
      <c r="AC6">
        <f>IF(ISERROR(VLOOKUP(RIGHT(V6,2)*4-1,すみれ!$A$8:$M$169,5,FALSE))="","",VLOOKUP(RIGHT(V6,2)*4-1,すみれ!$A$8:$M$169,5,FALSE))</f>
        <v>0</v>
      </c>
      <c r="AD6" s="105" t="str">
        <f>IF(ISERROR(VLOOKUP(RIGHT(V6,2)*4-3,すみれ!$A$8:$M$169,2,FALSE))="","",VLOOKUP(RIGHT(V6,2)*4-3,すみれ!$A$8:$M$169,2,FALSE))</f>
        <v/>
      </c>
    </row>
    <row r="7" spans="1:30" x14ac:dyDescent="0.2">
      <c r="A7">
        <v>1007</v>
      </c>
      <c r="B7">
        <f t="shared" si="0"/>
        <v>1007</v>
      </c>
      <c r="C7">
        <f>IF(ISERROR(VLOOKUP(RIGHT(A7,2)*4-2,すみれ!$A$8:$M$169,3,FALSE))="","",VLOOKUP(RIGHT(A7,2)*4-2,すみれ!$A$8:$M$169,3,FALSE))</f>
        <v>0</v>
      </c>
      <c r="D7">
        <f>IF(ISERROR(VLOOKUP(RIGHT(A7,2)*4-3,すみれ!$A$8:$M$169,4,FALSE))="","",VLOOKUP(RIGHT(A7,2)*4-3,すみれ!$A$8:$M$169,4,FALSE))</f>
        <v>0</v>
      </c>
      <c r="E7">
        <f>IF(ISERROR(VLOOKUP(RIGHT(A7,2)*4-3,すみれ!$A$8:$M$169,5,FALSE))="","",VLOOKUP(RIGHT(A7,2)*4-3,すみれ!$A$8:$M$169,5,FALSE))</f>
        <v>0</v>
      </c>
      <c r="F7">
        <f>IF(ISERROR(VLOOKUP(RIGHT(A7,2)*4,すみれ!$A$8:$M$169,3,FALSE))="","",VLOOKUP(RIGHT(A7,2)*4,すみれ!$A$8:$M$169,3,FALSE))</f>
        <v>0</v>
      </c>
      <c r="G7">
        <f>IF(ISERROR(VLOOKUP(RIGHT(A7,2)*4-1,すみれ!$A$8:$M$169,4,FALSE))="","",VLOOKUP(RIGHT(A7,2)*4-1,すみれ!$A$8:$M$169,4,FALSE))</f>
        <v>0</v>
      </c>
      <c r="H7">
        <f>IF(ISERROR(VLOOKUP(RIGHT(A7,2)*4-1,すみれ!$A$8:$M$169,5,FALSE))="","",VLOOKUP(RIGHT(A7,2)*4-1,すみれ!$A$8:$M$169,5,FALSE))</f>
        <v>0</v>
      </c>
      <c r="I7" s="105" t="str">
        <f>IF(ISERROR(VLOOKUP(RIGHT(A7,2)*4-3,すみれ!$A$8:$M$169,2,FALSE))="","",VLOOKUP(RIGHT(A7,2)*4-3,すみれ!$A$8:$M$169,2,FALSE))</f>
        <v/>
      </c>
      <c r="L7">
        <v>1019</v>
      </c>
      <c r="M7">
        <f t="shared" si="1"/>
        <v>1019</v>
      </c>
      <c r="N7">
        <f>IF(ISERROR(VLOOKUP(RIGHT(L7,2)*4-2,すみれ!$A$8:$M$169,3,FALSE))="","",VLOOKUP(RIGHT(L7,2)*4-2,すみれ!$A$8:$M$169,3,FALSE))</f>
        <v>0</v>
      </c>
      <c r="O7">
        <f>IF(ISERROR(VLOOKUP(RIGHT(L7,2)*4-3,すみれ!$A$8:$M$169,4,FALSE))="","",VLOOKUP(RIGHT(L7,2)*4-3,すみれ!$A$8:$M$169,4,FALSE))</f>
        <v>0</v>
      </c>
      <c r="P7">
        <f>IF(ISERROR(VLOOKUP(RIGHT(L7,2)*4-3,すみれ!$A$8:$M$169,5,FALSE))="","",VLOOKUP(RIGHT(L7,2)*4-3,すみれ!$A$8:$M$169,5,FALSE))</f>
        <v>0</v>
      </c>
      <c r="Q7">
        <f>IF(ISERROR(VLOOKUP(RIGHT(L7,2)*4,すみれ!$A$8:$M$169,3,FALSE))="","",VLOOKUP(RIGHT(L7,2)*4,すみれ!$A$8:$M$169,3,FALSE))</f>
        <v>0</v>
      </c>
      <c r="R7">
        <f>IF(ISERROR(VLOOKUP(RIGHT(L7,2)*4-1,すみれ!$A$8:$M$169,4,FALSE))="","",VLOOKUP(RIGHT(L7,2)*4-1,すみれ!$A$8:$M$169,4,FALSE))</f>
        <v>0</v>
      </c>
      <c r="S7">
        <f>IF(ISERROR(VLOOKUP(RIGHT(L7,2)*4-1,すみれ!$A$8:$M$169,5,FALSE))="","",VLOOKUP(RIGHT(L7,2)*4-1,すみれ!$A$8:$M$169,5,FALSE))</f>
        <v>0</v>
      </c>
      <c r="T7" s="105" t="str">
        <f>IF(ISERROR(VLOOKUP(RIGHT(L7,2)*4-3,すみれ!$A$8:$M$169,2,FALSE))="","",VLOOKUP(RIGHT(L7,2)*4-3,すみれ!$A$8:$M$169,2,FALSE))</f>
        <v/>
      </c>
      <c r="V7">
        <v>1031</v>
      </c>
      <c r="W7">
        <f t="shared" si="2"/>
        <v>1031</v>
      </c>
      <c r="X7">
        <f>IF(ISERROR(VLOOKUP(RIGHT(V7,2)*4-2,すみれ!$A$8:$M$169,3,FALSE))="","",VLOOKUP(RIGHT(V7,2)*4-2,すみれ!$A$8:$M$169,3,FALSE))</f>
        <v>0</v>
      </c>
      <c r="Y7">
        <f>IF(ISERROR(VLOOKUP(RIGHT(V7,2)*4-3,すみれ!$A$8:$M$169,4,FALSE))="","",VLOOKUP(RIGHT(V7,2)*4-3,すみれ!$A$8:$M$169,4,FALSE))</f>
        <v>0</v>
      </c>
      <c r="Z7">
        <f>IF(ISERROR(VLOOKUP(RIGHT(V7,2)*4-3,すみれ!$A$8:$M$169,5,FALSE))="","",VLOOKUP(RIGHT(V7,2)*4-3,すみれ!$A$8:$M$169,5,FALSE))</f>
        <v>0</v>
      </c>
      <c r="AA7">
        <f>IF(ISERROR(VLOOKUP(RIGHT(V7,2)*4,すみれ!$A$8:$M$169,3,FALSE))="","",VLOOKUP(RIGHT(V7,2)*4,すみれ!$A$8:$M$169,3,FALSE))</f>
        <v>0</v>
      </c>
      <c r="AB7">
        <f>IF(ISERROR(VLOOKUP(RIGHT(V7,2)*4-1,すみれ!$A$8:$M$169,4,FALSE))="","",VLOOKUP(RIGHT(V7,2)*4-1,すみれ!$A$8:$M$169,4,FALSE))</f>
        <v>0</v>
      </c>
      <c r="AC7">
        <f>IF(ISERROR(VLOOKUP(RIGHT(V7,2)*4-1,すみれ!$A$8:$M$169,5,FALSE))="","",VLOOKUP(RIGHT(V7,2)*4-1,すみれ!$A$8:$M$169,5,FALSE))</f>
        <v>0</v>
      </c>
      <c r="AD7" s="105" t="str">
        <f>IF(ISERROR(VLOOKUP(RIGHT(V7,2)*4-3,すみれ!$A$8:$M$169,2,FALSE))="","",VLOOKUP(RIGHT(V7,2)*4-3,すみれ!$A$8:$M$169,2,FALSE))</f>
        <v/>
      </c>
    </row>
    <row r="8" spans="1:30" x14ac:dyDescent="0.2">
      <c r="A8">
        <v>1008</v>
      </c>
      <c r="B8">
        <f t="shared" si="0"/>
        <v>1008</v>
      </c>
      <c r="C8">
        <f>IF(ISERROR(VLOOKUP(RIGHT(A8,2)*4-2,すみれ!$A$8:$M$169,3,FALSE))="","",VLOOKUP(RIGHT(A8,2)*4-2,すみれ!$A$8:$M$169,3,FALSE))</f>
        <v>0</v>
      </c>
      <c r="D8">
        <f>IF(ISERROR(VLOOKUP(RIGHT(A8,2)*4-3,すみれ!$A$8:$M$169,4,FALSE))="","",VLOOKUP(RIGHT(A8,2)*4-3,すみれ!$A$8:$M$169,4,FALSE))</f>
        <v>0</v>
      </c>
      <c r="E8">
        <f>IF(ISERROR(VLOOKUP(RIGHT(A8,2)*4-3,すみれ!$A$8:$M$169,5,FALSE))="","",VLOOKUP(RIGHT(A8,2)*4-3,すみれ!$A$8:$M$169,5,FALSE))</f>
        <v>0</v>
      </c>
      <c r="F8">
        <f>IF(ISERROR(VLOOKUP(RIGHT(A8,2)*4,すみれ!$A$8:$M$169,3,FALSE))="","",VLOOKUP(RIGHT(A8,2)*4,すみれ!$A$8:$M$169,3,FALSE))</f>
        <v>0</v>
      </c>
      <c r="G8">
        <f>IF(ISERROR(VLOOKUP(RIGHT(A8,2)*4-1,すみれ!$A$8:$M$169,4,FALSE))="","",VLOOKUP(RIGHT(A8,2)*4-1,すみれ!$A$8:$M$169,4,FALSE))</f>
        <v>0</v>
      </c>
      <c r="H8">
        <f>IF(ISERROR(VLOOKUP(RIGHT(A8,2)*4-1,すみれ!$A$8:$M$169,5,FALSE))="","",VLOOKUP(RIGHT(A8,2)*4-1,すみれ!$A$8:$M$169,5,FALSE))</f>
        <v>0</v>
      </c>
      <c r="I8" s="105" t="str">
        <f>IF(ISERROR(VLOOKUP(RIGHT(A8,2)*4-3,すみれ!$A$8:$M$169,2,FALSE))="","",VLOOKUP(RIGHT(A8,2)*4-3,すみれ!$A$8:$M$169,2,FALSE))</f>
        <v/>
      </c>
      <c r="L8">
        <v>1020</v>
      </c>
      <c r="M8">
        <f t="shared" si="1"/>
        <v>1020</v>
      </c>
      <c r="N8">
        <f>IF(ISERROR(VLOOKUP(RIGHT(L8,2)*4-2,すみれ!$A$8:$M$169,3,FALSE))="","",VLOOKUP(RIGHT(L8,2)*4-2,すみれ!$A$8:$M$169,3,FALSE))</f>
        <v>0</v>
      </c>
      <c r="O8">
        <f>IF(ISERROR(VLOOKUP(RIGHT(L8,2)*4-3,すみれ!$A$8:$M$169,4,FALSE))="","",VLOOKUP(RIGHT(L8,2)*4-3,すみれ!$A$8:$M$169,4,FALSE))</f>
        <v>0</v>
      </c>
      <c r="P8">
        <f>IF(ISERROR(VLOOKUP(RIGHT(L8,2)*4-3,すみれ!$A$8:$M$169,5,FALSE))="","",VLOOKUP(RIGHT(L8,2)*4-3,すみれ!$A$8:$M$169,5,FALSE))</f>
        <v>0</v>
      </c>
      <c r="Q8">
        <f>IF(ISERROR(VLOOKUP(RIGHT(L8,2)*4,すみれ!$A$8:$M$169,3,FALSE))="","",VLOOKUP(RIGHT(L8,2)*4,すみれ!$A$8:$M$169,3,FALSE))</f>
        <v>0</v>
      </c>
      <c r="R8">
        <f>IF(ISERROR(VLOOKUP(RIGHT(L8,2)*4-1,すみれ!$A$8:$M$169,4,FALSE))="","",VLOOKUP(RIGHT(L8,2)*4-1,すみれ!$A$8:$M$169,4,FALSE))</f>
        <v>0</v>
      </c>
      <c r="S8">
        <f>IF(ISERROR(VLOOKUP(RIGHT(L8,2)*4-1,すみれ!$A$8:$M$169,5,FALSE))="","",VLOOKUP(RIGHT(L8,2)*4-1,すみれ!$A$8:$M$169,5,FALSE))</f>
        <v>0</v>
      </c>
      <c r="T8" s="105" t="str">
        <f>IF(ISERROR(VLOOKUP(RIGHT(L8,2)*4-3,すみれ!$A$8:$M$169,2,FALSE))="","",VLOOKUP(RIGHT(L8,2)*4-3,すみれ!$A$8:$M$169,2,FALSE))</f>
        <v/>
      </c>
      <c r="V8">
        <v>1032</v>
      </c>
      <c r="W8">
        <f t="shared" si="2"/>
        <v>1032</v>
      </c>
      <c r="X8">
        <f>IF(ISERROR(VLOOKUP(RIGHT(V8,2)*4-2,すみれ!$A$8:$M$169,3,FALSE))="","",VLOOKUP(RIGHT(V8,2)*4-2,すみれ!$A$8:$M$169,3,FALSE))</f>
        <v>0</v>
      </c>
      <c r="Y8">
        <f>IF(ISERROR(VLOOKUP(RIGHT(V8,2)*4-3,すみれ!$A$8:$M$169,4,FALSE))="","",VLOOKUP(RIGHT(V8,2)*4-3,すみれ!$A$8:$M$169,4,FALSE))</f>
        <v>0</v>
      </c>
      <c r="Z8">
        <f>IF(ISERROR(VLOOKUP(RIGHT(V8,2)*4-3,すみれ!$A$8:$M$169,5,FALSE))="","",VLOOKUP(RIGHT(V8,2)*4-3,すみれ!$A$8:$M$169,5,FALSE))</f>
        <v>0</v>
      </c>
      <c r="AA8">
        <f>IF(ISERROR(VLOOKUP(RIGHT(V8,2)*4,すみれ!$A$8:$M$169,3,FALSE))="","",VLOOKUP(RIGHT(V8,2)*4,すみれ!$A$8:$M$169,3,FALSE))</f>
        <v>0</v>
      </c>
      <c r="AB8">
        <f>IF(ISERROR(VLOOKUP(RIGHT(V8,2)*4-1,すみれ!$A$8:$M$169,4,FALSE))="","",VLOOKUP(RIGHT(V8,2)*4-1,すみれ!$A$8:$M$169,4,FALSE))</f>
        <v>0</v>
      </c>
      <c r="AC8">
        <f>IF(ISERROR(VLOOKUP(RIGHT(V8,2)*4-1,すみれ!$A$8:$M$169,5,FALSE))="","",VLOOKUP(RIGHT(V8,2)*4-1,すみれ!$A$8:$M$169,5,FALSE))</f>
        <v>0</v>
      </c>
      <c r="AD8" s="105" t="str">
        <f>IF(ISERROR(VLOOKUP(RIGHT(V8,2)*4-3,すみれ!$A$8:$M$169,2,FALSE))="","",VLOOKUP(RIGHT(V8,2)*4-3,すみれ!$A$8:$M$169,2,FALSE))</f>
        <v/>
      </c>
    </row>
    <row r="9" spans="1:30" x14ac:dyDescent="0.2">
      <c r="A9">
        <v>1009</v>
      </c>
      <c r="B9">
        <f t="shared" si="0"/>
        <v>1009</v>
      </c>
      <c r="C9">
        <f>IF(ISERROR(VLOOKUP(RIGHT(A9,2)*4-2,すみれ!$A$8:$M$169,3,FALSE))="","",VLOOKUP(RIGHT(A9,2)*4-2,すみれ!$A$8:$M$169,3,FALSE))</f>
        <v>0</v>
      </c>
      <c r="D9">
        <f>IF(ISERROR(VLOOKUP(RIGHT(A9,2)*4-3,すみれ!$A$8:$M$169,4,FALSE))="","",VLOOKUP(RIGHT(A9,2)*4-3,すみれ!$A$8:$M$169,4,FALSE))</f>
        <v>0</v>
      </c>
      <c r="E9">
        <f>IF(ISERROR(VLOOKUP(RIGHT(A9,2)*4-3,すみれ!$A$8:$M$169,5,FALSE))="","",VLOOKUP(RIGHT(A9,2)*4-3,すみれ!$A$8:$M$169,5,FALSE))</f>
        <v>0</v>
      </c>
      <c r="F9">
        <f>IF(ISERROR(VLOOKUP(RIGHT(A9,2)*4,すみれ!$A$8:$M$169,3,FALSE))="","",VLOOKUP(RIGHT(A9,2)*4,すみれ!$A$8:$M$169,3,FALSE))</f>
        <v>0</v>
      </c>
      <c r="G9">
        <f>IF(ISERROR(VLOOKUP(RIGHT(A9,2)*4-1,すみれ!$A$8:$M$169,4,FALSE))="","",VLOOKUP(RIGHT(A9,2)*4-1,すみれ!$A$8:$M$169,4,FALSE))</f>
        <v>0</v>
      </c>
      <c r="H9">
        <f>IF(ISERROR(VLOOKUP(RIGHT(A9,2)*4-1,すみれ!$A$8:$M$169,5,FALSE))="","",VLOOKUP(RIGHT(A9,2)*4-1,すみれ!$A$8:$M$169,5,FALSE))</f>
        <v>0</v>
      </c>
      <c r="I9" s="105" t="str">
        <f>IF(ISERROR(VLOOKUP(RIGHT(A9,2)*4-3,すみれ!$A$8:$M$169,2,FALSE))="","",VLOOKUP(RIGHT(A9,2)*4-3,すみれ!$A$8:$M$169,2,FALSE))</f>
        <v/>
      </c>
      <c r="L9">
        <v>1021</v>
      </c>
      <c r="M9">
        <f t="shared" si="1"/>
        <v>1021</v>
      </c>
      <c r="N9">
        <f>IF(ISERROR(VLOOKUP(RIGHT(L9,2)*4-2,すみれ!$A$8:$M$169,3,FALSE))="","",VLOOKUP(RIGHT(L9,2)*4-2,すみれ!$A$8:$M$169,3,FALSE))</f>
        <v>0</v>
      </c>
      <c r="O9">
        <f>IF(ISERROR(VLOOKUP(RIGHT(L9,2)*4-3,すみれ!$A$8:$M$169,4,FALSE))="","",VLOOKUP(RIGHT(L9,2)*4-3,すみれ!$A$8:$M$169,4,FALSE))</f>
        <v>0</v>
      </c>
      <c r="P9">
        <f>IF(ISERROR(VLOOKUP(RIGHT(L9,2)*4-3,すみれ!$A$8:$M$169,5,FALSE))="","",VLOOKUP(RIGHT(L9,2)*4-3,すみれ!$A$8:$M$169,5,FALSE))</f>
        <v>0</v>
      </c>
      <c r="Q9">
        <f>IF(ISERROR(VLOOKUP(RIGHT(L9,2)*4,すみれ!$A$8:$M$169,3,FALSE))="","",VLOOKUP(RIGHT(L9,2)*4,すみれ!$A$8:$M$169,3,FALSE))</f>
        <v>0</v>
      </c>
      <c r="R9">
        <f>IF(ISERROR(VLOOKUP(RIGHT(L9,2)*4-1,すみれ!$A$8:$M$169,4,FALSE))="","",VLOOKUP(RIGHT(L9,2)*4-1,すみれ!$A$8:$M$169,4,FALSE))</f>
        <v>0</v>
      </c>
      <c r="S9">
        <f>IF(ISERROR(VLOOKUP(RIGHT(L9,2)*4-1,すみれ!$A$8:$M$169,5,FALSE))="","",VLOOKUP(RIGHT(L9,2)*4-1,すみれ!$A$8:$M$169,5,FALSE))</f>
        <v>0</v>
      </c>
      <c r="T9" s="105" t="str">
        <f>IF(ISERROR(VLOOKUP(RIGHT(L9,2)*4-3,すみれ!$A$8:$M$169,2,FALSE))="","",VLOOKUP(RIGHT(L9,2)*4-3,すみれ!$A$8:$M$169,2,FALSE))</f>
        <v/>
      </c>
      <c r="V9">
        <v>1033</v>
      </c>
      <c r="W9">
        <f t="shared" si="2"/>
        <v>1033</v>
      </c>
      <c r="X9">
        <f>IF(ISERROR(VLOOKUP(RIGHT(V9,2)*4-2,すみれ!$A$8:$M$169,3,FALSE))="","",VLOOKUP(RIGHT(V9,2)*4-2,すみれ!$A$8:$M$169,3,FALSE))</f>
        <v>0</v>
      </c>
      <c r="Y9">
        <f>IF(ISERROR(VLOOKUP(RIGHT(V9,2)*4-3,すみれ!$A$8:$M$169,4,FALSE))="","",VLOOKUP(RIGHT(V9,2)*4-3,すみれ!$A$8:$M$169,4,FALSE))</f>
        <v>0</v>
      </c>
      <c r="Z9">
        <f>IF(ISERROR(VLOOKUP(RIGHT(V9,2)*4-3,すみれ!$A$8:$M$169,5,FALSE))="","",VLOOKUP(RIGHT(V9,2)*4-3,すみれ!$A$8:$M$169,5,FALSE))</f>
        <v>0</v>
      </c>
      <c r="AA9">
        <f>IF(ISERROR(VLOOKUP(RIGHT(V9,2)*4,すみれ!$A$8:$M$169,3,FALSE))="","",VLOOKUP(RIGHT(V9,2)*4,すみれ!$A$8:$M$169,3,FALSE))</f>
        <v>0</v>
      </c>
      <c r="AB9">
        <f>IF(ISERROR(VLOOKUP(RIGHT(V9,2)*4-1,すみれ!$A$8:$M$169,4,FALSE))="","",VLOOKUP(RIGHT(V9,2)*4-1,すみれ!$A$8:$M$169,4,FALSE))</f>
        <v>0</v>
      </c>
      <c r="AC9">
        <f>IF(ISERROR(VLOOKUP(RIGHT(V9,2)*4-1,すみれ!$A$8:$M$169,5,FALSE))="","",VLOOKUP(RIGHT(V9,2)*4-1,すみれ!$A$8:$M$169,5,FALSE))</f>
        <v>0</v>
      </c>
      <c r="AD9" s="105" t="str">
        <f>IF(ISERROR(VLOOKUP(RIGHT(V9,2)*4-3,すみれ!$A$8:$M$169,2,FALSE))="","",VLOOKUP(RIGHT(V9,2)*4-3,すみれ!$A$8:$M$169,2,FALSE))</f>
        <v/>
      </c>
    </row>
    <row r="10" spans="1:30" x14ac:dyDescent="0.2">
      <c r="A10">
        <v>1010</v>
      </c>
      <c r="B10">
        <f t="shared" si="0"/>
        <v>1010</v>
      </c>
      <c r="C10">
        <f>IF(ISERROR(VLOOKUP(RIGHT(A10,2)*4-2,すみれ!$A$8:$M$169,3,FALSE))="","",VLOOKUP(RIGHT(A10,2)*4-2,すみれ!$A$8:$M$169,3,FALSE))</f>
        <v>0</v>
      </c>
      <c r="D10">
        <f>IF(ISERROR(VLOOKUP(RIGHT(A10,2)*4-3,すみれ!$A$8:$M$169,4,FALSE))="","",VLOOKUP(RIGHT(A10,2)*4-3,すみれ!$A$8:$M$169,4,FALSE))</f>
        <v>0</v>
      </c>
      <c r="E10">
        <f>IF(ISERROR(VLOOKUP(RIGHT(A10,2)*4-3,すみれ!$A$8:$M$169,5,FALSE))="","",VLOOKUP(RIGHT(A10,2)*4-3,すみれ!$A$8:$M$169,5,FALSE))</f>
        <v>0</v>
      </c>
      <c r="F10">
        <f>IF(ISERROR(VLOOKUP(RIGHT(A10,2)*4,すみれ!$A$8:$M$169,3,FALSE))="","",VLOOKUP(RIGHT(A10,2)*4,すみれ!$A$8:$M$169,3,FALSE))</f>
        <v>0</v>
      </c>
      <c r="G10">
        <f>IF(ISERROR(VLOOKUP(RIGHT(A10,2)*4-1,すみれ!$A$8:$M$169,4,FALSE))="","",VLOOKUP(RIGHT(A10,2)*4-1,すみれ!$A$8:$M$169,4,FALSE))</f>
        <v>0</v>
      </c>
      <c r="H10">
        <f>IF(ISERROR(VLOOKUP(RIGHT(A10,2)*4-1,すみれ!$A$8:$M$169,5,FALSE))="","",VLOOKUP(RIGHT(A10,2)*4-1,すみれ!$A$8:$M$169,5,FALSE))</f>
        <v>0</v>
      </c>
      <c r="I10" s="105" t="str">
        <f>IF(ISERROR(VLOOKUP(RIGHT(A10,2)*4-3,すみれ!$A$8:$M$169,2,FALSE))="","",VLOOKUP(RIGHT(A10,2)*4-3,すみれ!$A$8:$M$169,2,FALSE))</f>
        <v/>
      </c>
      <c r="L10">
        <v>1022</v>
      </c>
      <c r="M10">
        <f t="shared" si="1"/>
        <v>1022</v>
      </c>
      <c r="N10">
        <f>IF(ISERROR(VLOOKUP(RIGHT(L10,2)*4-2,すみれ!$A$8:$M$169,3,FALSE))="","",VLOOKUP(RIGHT(L10,2)*4-2,すみれ!$A$8:$M$169,3,FALSE))</f>
        <v>0</v>
      </c>
      <c r="O10">
        <f>IF(ISERROR(VLOOKUP(RIGHT(L10,2)*4-3,すみれ!$A$8:$M$169,4,FALSE))="","",VLOOKUP(RIGHT(L10,2)*4-3,すみれ!$A$8:$M$169,4,FALSE))</f>
        <v>0</v>
      </c>
      <c r="P10">
        <f>IF(ISERROR(VLOOKUP(RIGHT(L10,2)*4-3,すみれ!$A$8:$M$169,5,FALSE))="","",VLOOKUP(RIGHT(L10,2)*4-3,すみれ!$A$8:$M$169,5,FALSE))</f>
        <v>0</v>
      </c>
      <c r="Q10">
        <f>IF(ISERROR(VLOOKUP(RIGHT(L10,2)*4,すみれ!$A$8:$M$169,3,FALSE))="","",VLOOKUP(RIGHT(L10,2)*4,すみれ!$A$8:$M$169,3,FALSE))</f>
        <v>0</v>
      </c>
      <c r="R10">
        <f>IF(ISERROR(VLOOKUP(RIGHT(L10,2)*4-1,すみれ!$A$8:$M$169,4,FALSE))="","",VLOOKUP(RIGHT(L10,2)*4-1,すみれ!$A$8:$M$169,4,FALSE))</f>
        <v>0</v>
      </c>
      <c r="S10">
        <f>IF(ISERROR(VLOOKUP(RIGHT(L10,2)*4-1,すみれ!$A$8:$M$169,5,FALSE))="","",VLOOKUP(RIGHT(L10,2)*4-1,すみれ!$A$8:$M$169,5,FALSE))</f>
        <v>0</v>
      </c>
      <c r="T10" s="105" t="str">
        <f>IF(ISERROR(VLOOKUP(RIGHT(L10,2)*4-3,すみれ!$A$8:$M$169,2,FALSE))="","",VLOOKUP(RIGHT(L10,2)*4-3,すみれ!$A$8:$M$169,2,FALSE))</f>
        <v/>
      </c>
      <c r="V10">
        <v>1034</v>
      </c>
      <c r="W10">
        <f t="shared" si="2"/>
        <v>1034</v>
      </c>
      <c r="X10">
        <f>IF(ISERROR(VLOOKUP(RIGHT(V10,2)*4-2,すみれ!$A$8:$M$169,3,FALSE))="","",VLOOKUP(RIGHT(V10,2)*4-2,すみれ!$A$8:$M$169,3,FALSE))</f>
        <v>0</v>
      </c>
      <c r="Y10">
        <f>IF(ISERROR(VLOOKUP(RIGHT(V10,2)*4-3,すみれ!$A$8:$M$169,4,FALSE))="","",VLOOKUP(RIGHT(V10,2)*4-3,すみれ!$A$8:$M$169,4,FALSE))</f>
        <v>0</v>
      </c>
      <c r="Z10">
        <f>IF(ISERROR(VLOOKUP(RIGHT(V10,2)*4-3,すみれ!$A$8:$M$169,5,FALSE))="","",VLOOKUP(RIGHT(V10,2)*4-3,すみれ!$A$8:$M$169,5,FALSE))</f>
        <v>0</v>
      </c>
      <c r="AA10">
        <f>IF(ISERROR(VLOOKUP(RIGHT(V10,2)*4,すみれ!$A$8:$M$169,3,FALSE))="","",VLOOKUP(RIGHT(V10,2)*4,すみれ!$A$8:$M$169,3,FALSE))</f>
        <v>0</v>
      </c>
      <c r="AB10">
        <f>IF(ISERROR(VLOOKUP(RIGHT(V10,2)*4-1,すみれ!$A$8:$M$169,4,FALSE))="","",VLOOKUP(RIGHT(V10,2)*4-1,すみれ!$A$8:$M$169,4,FALSE))</f>
        <v>0</v>
      </c>
      <c r="AC10">
        <f>IF(ISERROR(VLOOKUP(RIGHT(V10,2)*4-1,すみれ!$A$8:$M$169,5,FALSE))="","",VLOOKUP(RIGHT(V10,2)*4-1,すみれ!$A$8:$M$169,5,FALSE))</f>
        <v>0</v>
      </c>
      <c r="AD10" s="105" t="str">
        <f>IF(ISERROR(VLOOKUP(RIGHT(V10,2)*4-3,すみれ!$A$8:$M$169,2,FALSE))="","",VLOOKUP(RIGHT(V10,2)*4-3,すみれ!$A$8:$M$169,2,FALSE))</f>
        <v/>
      </c>
    </row>
    <row r="11" spans="1:30" x14ac:dyDescent="0.2">
      <c r="A11">
        <v>1011</v>
      </c>
      <c r="B11">
        <f>$J$1*100000+A11</f>
        <v>1011</v>
      </c>
      <c r="C11">
        <f>IF(ISERROR(VLOOKUP(RIGHT(A11,2)*4-2,すみれ!$A$8:$M$169,3,FALSE))="","",VLOOKUP(RIGHT(A11,2)*4-2,すみれ!$A$8:$M$169,3,FALSE))</f>
        <v>0</v>
      </c>
      <c r="D11">
        <f>IF(ISERROR(VLOOKUP(RIGHT(A11,2)*4-3,すみれ!$A$8:$M$169,4,FALSE))="","",VLOOKUP(RIGHT(A11,2)*4-3,すみれ!$A$8:$M$169,4,FALSE))</f>
        <v>0</v>
      </c>
      <c r="E11">
        <f>IF(ISERROR(VLOOKUP(RIGHT(A11,2)*4-3,すみれ!$A$8:$M$169,5,FALSE))="","",VLOOKUP(RIGHT(A11,2)*4-3,すみれ!$A$8:$M$169,5,FALSE))</f>
        <v>0</v>
      </c>
      <c r="F11">
        <f>IF(ISERROR(VLOOKUP(RIGHT(A11,2)*4,すみれ!$A$8:$M$169,3,FALSE))="","",VLOOKUP(RIGHT(A11,2)*4,すみれ!$A$8:$M$169,3,FALSE))</f>
        <v>0</v>
      </c>
      <c r="G11">
        <f>IF(ISERROR(VLOOKUP(RIGHT(A11,2)*4-1,すみれ!$A$8:$M$169,4,FALSE))="","",VLOOKUP(RIGHT(A11,2)*4-1,すみれ!$A$8:$M$169,4,FALSE))</f>
        <v>0</v>
      </c>
      <c r="H11">
        <f>IF(ISERROR(VLOOKUP(RIGHT(A11,2)*4-1,すみれ!$A$8:$M$169,5,FALSE))="","",VLOOKUP(RIGHT(A11,2)*4-1,すみれ!$A$8:$M$169,5,FALSE))</f>
        <v>0</v>
      </c>
      <c r="I11" s="105" t="str">
        <f>IF(ISERROR(VLOOKUP(RIGHT(A11,2)*4-3,すみれ!$A$8:$M$169,2,FALSE))="","",VLOOKUP(RIGHT(A11,2)*4-3,すみれ!$A$8:$M$169,2,FALSE))</f>
        <v/>
      </c>
      <c r="L11">
        <v>1023</v>
      </c>
      <c r="M11">
        <f t="shared" ref="M11:M74" si="3">$J$1*100000+L11</f>
        <v>1023</v>
      </c>
      <c r="N11">
        <f>IF(ISERROR(VLOOKUP(RIGHT(L11,2)*4-2,すみれ!$A$8:$M$169,3,FALSE))="","",VLOOKUP(RIGHT(L11,2)*4-2,すみれ!$A$8:$M$169,3,FALSE))</f>
        <v>0</v>
      </c>
      <c r="O11">
        <f>IF(ISERROR(VLOOKUP(RIGHT(L11,2)*4-3,すみれ!$A$8:$M$169,4,FALSE))="","",VLOOKUP(RIGHT(L11,2)*4-3,すみれ!$A$8:$M$169,4,FALSE))</f>
        <v>0</v>
      </c>
      <c r="P11">
        <f>IF(ISERROR(VLOOKUP(RIGHT(L11,2)*4-3,すみれ!$A$8:$M$169,5,FALSE))="","",VLOOKUP(RIGHT(L11,2)*4-3,すみれ!$A$8:$M$169,5,FALSE))</f>
        <v>0</v>
      </c>
      <c r="Q11">
        <f>IF(ISERROR(VLOOKUP(RIGHT(L11,2)*4,すみれ!$A$8:$M$169,3,FALSE))="","",VLOOKUP(RIGHT(L11,2)*4,すみれ!$A$8:$M$169,3,FALSE))</f>
        <v>0</v>
      </c>
      <c r="R11">
        <f>IF(ISERROR(VLOOKUP(RIGHT(L11,2)*4-1,すみれ!$A$8:$M$169,4,FALSE))="","",VLOOKUP(RIGHT(L11,2)*4-1,すみれ!$A$8:$M$169,4,FALSE))</f>
        <v>0</v>
      </c>
      <c r="S11">
        <f>IF(ISERROR(VLOOKUP(RIGHT(L11,2)*4-1,すみれ!$A$8:$M$169,5,FALSE))="","",VLOOKUP(RIGHT(L11,2)*4-1,すみれ!$A$8:$M$169,5,FALSE))</f>
        <v>0</v>
      </c>
      <c r="T11" s="105" t="str">
        <f>IF(ISERROR(VLOOKUP(RIGHT(L11,2)*4-3,すみれ!$A$8:$M$169,2,FALSE))="","",VLOOKUP(RIGHT(L11,2)*4-3,すみれ!$A$8:$M$169,2,FALSE))</f>
        <v/>
      </c>
      <c r="V11">
        <v>1035</v>
      </c>
      <c r="W11">
        <f t="shared" si="2"/>
        <v>1035</v>
      </c>
      <c r="X11">
        <f>IF(ISERROR(VLOOKUP(RIGHT(V11,2)*4-2,すみれ!$A$8:$M$169,3,FALSE))="","",VLOOKUP(RIGHT(V11,2)*4-2,すみれ!$A$8:$M$169,3,FALSE))</f>
        <v>0</v>
      </c>
      <c r="Y11">
        <f>IF(ISERROR(VLOOKUP(RIGHT(V11,2)*4-3,すみれ!$A$8:$M$169,4,FALSE))="","",VLOOKUP(RIGHT(V11,2)*4-3,すみれ!$A$8:$M$169,4,FALSE))</f>
        <v>0</v>
      </c>
      <c r="Z11">
        <f>IF(ISERROR(VLOOKUP(RIGHT(V11,2)*4-3,すみれ!$A$8:$M$169,5,FALSE))="","",VLOOKUP(RIGHT(V11,2)*4-3,すみれ!$A$8:$M$169,5,FALSE))</f>
        <v>0</v>
      </c>
      <c r="AA11">
        <f>IF(ISERROR(VLOOKUP(RIGHT(V11,2)*4,すみれ!$A$8:$M$169,3,FALSE))="","",VLOOKUP(RIGHT(V11,2)*4,すみれ!$A$8:$M$169,3,FALSE))</f>
        <v>0</v>
      </c>
      <c r="AB11">
        <f>IF(ISERROR(VLOOKUP(RIGHT(V11,2)*4-1,すみれ!$A$8:$M$169,4,FALSE))="","",VLOOKUP(RIGHT(V11,2)*4-1,すみれ!$A$8:$M$169,4,FALSE))</f>
        <v>0</v>
      </c>
      <c r="AC11">
        <f>IF(ISERROR(VLOOKUP(RIGHT(V11,2)*4-1,すみれ!$A$8:$M$169,5,FALSE))="","",VLOOKUP(RIGHT(V11,2)*4-1,すみれ!$A$8:$M$169,5,FALSE))</f>
        <v>0</v>
      </c>
      <c r="AD11" s="105" t="str">
        <f>IF(ISERROR(VLOOKUP(RIGHT(V11,2)*4-3,すみれ!$A$8:$M$169,2,FALSE))="","",VLOOKUP(RIGHT(V11,2)*4-3,すみれ!$A$8:$M$169,2,FALSE))</f>
        <v/>
      </c>
    </row>
    <row r="12" spans="1:30" ht="13.5" thickBot="1" x14ac:dyDescent="0.25">
      <c r="A12" s="106">
        <v>1012</v>
      </c>
      <c r="B12" s="106">
        <f>$J$1*100000+A12</f>
        <v>1012</v>
      </c>
      <c r="C12" s="106">
        <f>IF(ISERROR(VLOOKUP(RIGHT(A12,2)*4-2,すみれ!$A$8:$M$169,3,FALSE))="","",VLOOKUP(RIGHT(A12,2)*4-2,すみれ!$A$8:$M$169,3,FALSE))</f>
        <v>0</v>
      </c>
      <c r="D12" s="106">
        <f>IF(ISERROR(VLOOKUP(RIGHT(A12,2)*4-3,すみれ!$A$8:$M$169,4,FALSE))="","",VLOOKUP(RIGHT(A12,2)*4-3,すみれ!$A$8:$M$169,4,FALSE))</f>
        <v>0</v>
      </c>
      <c r="E12" s="106">
        <f>IF(ISERROR(VLOOKUP(RIGHT(A12,2)*4-3,すみれ!$A$8:$M$169,5,FALSE))="","",VLOOKUP(RIGHT(A12,2)*4-3,すみれ!$A$8:$M$169,5,FALSE))</f>
        <v>0</v>
      </c>
      <c r="F12" s="106">
        <f>IF(ISERROR(VLOOKUP(RIGHT(A12,2)*4,すみれ!$A$8:$M$169,3,FALSE))="","",VLOOKUP(RIGHT(A12,2)*4,すみれ!$A$8:$M$169,3,FALSE))</f>
        <v>0</v>
      </c>
      <c r="G12" s="106">
        <f>IF(ISERROR(VLOOKUP(RIGHT(A12,2)*4-1,すみれ!$A$8:$M$169,4,FALSE))="","",VLOOKUP(RIGHT(A12,2)*4-1,すみれ!$A$8:$M$169,4,FALSE))</f>
        <v>0</v>
      </c>
      <c r="H12" s="106">
        <f>IF(ISERROR(VLOOKUP(RIGHT(A12,2)*4-1,すみれ!$A$8:$M$169,5,FALSE))="","",VLOOKUP(RIGHT(A12,2)*4-1,すみれ!$A$8:$M$169,5,FALSE))</f>
        <v>0</v>
      </c>
      <c r="I12" s="107" t="str">
        <f>IF(ISERROR(VLOOKUP(RIGHT(A12,2)*4-3,すみれ!$A$8:$M$169,2,FALSE))="","",VLOOKUP(RIGHT(A12,2)*4-3,すみれ!$A$8:$M$169,2,FALSE))</f>
        <v/>
      </c>
      <c r="J12" s="106"/>
      <c r="K12" s="106"/>
      <c r="L12" s="106">
        <v>1024</v>
      </c>
      <c r="M12" s="106">
        <f t="shared" si="3"/>
        <v>1024</v>
      </c>
      <c r="N12" s="106">
        <f>IF(ISERROR(VLOOKUP(RIGHT(L12,2)*4-2,すみれ!$A$8:$M$169,3,FALSE))="","",VLOOKUP(RIGHT(L12,2)*4-2,すみれ!$A$8:$M$169,3,FALSE))</f>
        <v>0</v>
      </c>
      <c r="O12" s="106">
        <f>IF(ISERROR(VLOOKUP(RIGHT(L12,2)*4-3,すみれ!$A$8:$M$169,4,FALSE))="","",VLOOKUP(RIGHT(L12,2)*4-3,すみれ!$A$8:$M$169,4,FALSE))</f>
        <v>0</v>
      </c>
      <c r="P12" s="106">
        <f>IF(ISERROR(VLOOKUP(RIGHT(L12,2)*4-3,すみれ!$A$8:$M$169,5,FALSE))="","",VLOOKUP(RIGHT(L12,2)*4-3,すみれ!$A$8:$M$169,5,FALSE))</f>
        <v>0</v>
      </c>
      <c r="Q12" s="106">
        <f>IF(ISERROR(VLOOKUP(RIGHT(L12,2)*4,すみれ!$A$8:$M$169,3,FALSE))="","",VLOOKUP(RIGHT(L12,2)*4,すみれ!$A$8:$M$169,3,FALSE))</f>
        <v>0</v>
      </c>
      <c r="R12" s="106">
        <f>IF(ISERROR(VLOOKUP(RIGHT(L12,2)*4-1,すみれ!$A$8:$M$169,4,FALSE))="","",VLOOKUP(RIGHT(L12,2)*4-1,すみれ!$A$8:$M$169,4,FALSE))</f>
        <v>0</v>
      </c>
      <c r="S12" s="106">
        <f>IF(ISERROR(VLOOKUP(RIGHT(L12,2)*4-1,すみれ!$A$8:$M$169,5,FALSE))="","",VLOOKUP(RIGHT(L12,2)*4-1,すみれ!$A$8:$M$169,5,FALSE))</f>
        <v>0</v>
      </c>
      <c r="T12" s="107" t="str">
        <f>IF(ISERROR(VLOOKUP(RIGHT(L12,2)*4-3,すみれ!$A$8:$M$169,2,FALSE))="","",VLOOKUP(RIGHT(L12,2)*4-3,すみれ!$A$8:$M$169,2,FALSE))</f>
        <v/>
      </c>
      <c r="U12" s="106"/>
      <c r="V12" s="106">
        <v>1036</v>
      </c>
      <c r="W12" s="106">
        <f t="shared" si="2"/>
        <v>1036</v>
      </c>
      <c r="X12" s="106">
        <f>IF(ISERROR(VLOOKUP(RIGHT(V12,2)*4-2,すみれ!$A$8:$M$169,3,FALSE))="","",VLOOKUP(RIGHT(V12,2)*4-2,すみれ!$A$8:$M$169,3,FALSE))</f>
        <v>0</v>
      </c>
      <c r="Y12" s="106">
        <f>IF(ISERROR(VLOOKUP(RIGHT(V12,2)*4-3,すみれ!$A$8:$M$169,4,FALSE))="","",VLOOKUP(RIGHT(V12,2)*4-3,すみれ!$A$8:$M$169,4,FALSE))</f>
        <v>0</v>
      </c>
      <c r="Z12" s="106">
        <f>IF(ISERROR(VLOOKUP(RIGHT(V12,2)*4-3,すみれ!$A$8:$M$169,5,FALSE))="","",VLOOKUP(RIGHT(V12,2)*4-3,すみれ!$A$8:$M$169,5,FALSE))</f>
        <v>0</v>
      </c>
      <c r="AA12" s="106">
        <f>IF(ISERROR(VLOOKUP(RIGHT(V12,2)*4,すみれ!$A$8:$M$169,3,FALSE))="","",VLOOKUP(RIGHT(V12,2)*4,すみれ!$A$8:$M$169,3,FALSE))</f>
        <v>0</v>
      </c>
      <c r="AB12" s="106">
        <f>IF(ISERROR(VLOOKUP(RIGHT(V12,2)*4-1,すみれ!$A$8:$M$169,4,FALSE))="","",VLOOKUP(RIGHT(V12,2)*4-1,すみれ!$A$8:$M$169,4,FALSE))</f>
        <v>0</v>
      </c>
      <c r="AC12" s="106">
        <f>IF(ISERROR(VLOOKUP(RIGHT(V12,2)*4-1,すみれ!$A$8:$M$169,5,FALSE))="","",VLOOKUP(RIGHT(V12,2)*4-1,すみれ!$A$8:$M$169,5,FALSE))</f>
        <v>0</v>
      </c>
      <c r="AD12" s="107" t="str">
        <f>IF(ISERROR(VLOOKUP(RIGHT(V12,2)*4-3,すみれ!$A$8:$M$169,2,FALSE))="","",VLOOKUP(RIGHT(V12,2)*4-3,すみれ!$A$8:$M$169,2,FALSE))</f>
        <v/>
      </c>
    </row>
    <row r="13" spans="1:30" x14ac:dyDescent="0.2">
      <c r="A13">
        <v>2001</v>
      </c>
      <c r="B13">
        <f t="shared" si="0"/>
        <v>2001</v>
      </c>
      <c r="C13">
        <f>IF(ISERROR(VLOOKUP(RIGHT(A13,2)*4-2,ばら!$A$8:$M$169,3,FALSE))="","",VLOOKUP(RIGHT(A13,2)*4-2,ばら!$A$8:$M$169,3,FALSE))</f>
        <v>0</v>
      </c>
      <c r="D13">
        <f>IF(ISERROR(VLOOKUP(RIGHT(A13,2)*4-3,ばら!$A$8:$M$169,4,FALSE))="","",VLOOKUP(RIGHT(A13,2)*4-3,ばら!$A$8:$M$169,4,FALSE))</f>
        <v>0</v>
      </c>
      <c r="E13">
        <f>IF(ISERROR(VLOOKUP(RIGHT(A13,2)*4-3,ばら!$A$8:$M$169,5,FALSE))="","",VLOOKUP(RIGHT(A13,2)*4-3,ばら!$A$8:$M$169,5,FALSE))</f>
        <v>0</v>
      </c>
      <c r="F13">
        <f>IF(ISERROR(VLOOKUP(RIGHT(A13,2)*4,ばら!$A$8:$M$169,3,FALSE))="","",VLOOKUP(RIGHT(A13,2)*4,ばら!$A$8:$M$169,3,FALSE))</f>
        <v>0</v>
      </c>
      <c r="G13">
        <f>IF(ISERROR(VLOOKUP(RIGHT(A13,2)*4-1,ばら!$A$8:$M$169,4,FALSE))="","",VLOOKUP(RIGHT(A13,2)*4-1,ばら!$A$8:$M$169,4,FALSE))</f>
        <v>0</v>
      </c>
      <c r="H13">
        <f>IF(ISERROR(VLOOKUP(RIGHT(A13,2)*4-1,ばら!$A$8:$M$169,5,FALSE))="","",VLOOKUP(RIGHT(A13,2)*4-1,ばら!$A$8:$M$169,5,FALSE))</f>
        <v>0</v>
      </c>
      <c r="I13" s="105" t="str">
        <f>IF(ISERROR(VLOOKUP(RIGHT(A13,2)*4-3,ばら!$A$8:$M$169,2,FALSE))="","",VLOOKUP(RIGHT(A13,2)*4-3,ばら!$A$8:$M$169,2,FALSE))</f>
        <v/>
      </c>
      <c r="L13">
        <v>2013</v>
      </c>
      <c r="M13">
        <f t="shared" si="3"/>
        <v>2013</v>
      </c>
      <c r="N13">
        <f>IF(ISERROR(VLOOKUP(RIGHT(L13,2)*4-2,ばら!$A$8:$M$169,3,FALSE))="","",VLOOKUP(RIGHT(L13,2)*4-2,ばら!$A$8:$M$169,3,FALSE))</f>
        <v>0</v>
      </c>
      <c r="O13">
        <f>IF(ISERROR(VLOOKUP(RIGHT(L13,2)*4-3,ばら!$A$8:$M$169,4,FALSE))="","",VLOOKUP(RIGHT(L13,2)*4-3,ばら!$A$8:$M$169,4,FALSE))</f>
        <v>0</v>
      </c>
      <c r="P13">
        <f>IF(ISERROR(VLOOKUP(RIGHT(L13,2)*4-3,ばら!$A$8:$M$169,5,FALSE))="","",VLOOKUP(RIGHT(L13,2)*4-3,ばら!$A$8:$M$169,5,FALSE))</f>
        <v>0</v>
      </c>
      <c r="Q13">
        <f>IF(ISERROR(VLOOKUP(RIGHT(L13,2)*4,ばら!$A$8:$M$169,3,FALSE))="","",VLOOKUP(RIGHT(L13,2)*4,ばら!$A$8:$M$169,3,FALSE))</f>
        <v>0</v>
      </c>
      <c r="R13">
        <f>IF(ISERROR(VLOOKUP(RIGHT(L13,2)*4-1,ばら!$A$8:$M$169,4,FALSE))="","",VLOOKUP(RIGHT(L13,2)*4-1,ばら!$A$8:$M$169,4,FALSE))</f>
        <v>0</v>
      </c>
      <c r="S13">
        <f>IF(ISERROR(VLOOKUP(RIGHT(L13,2)*4-1,ばら!$A$8:$M$169,5,FALSE))="","",VLOOKUP(RIGHT(L13,2)*4-1,ばら!$A$8:$M$169,5,FALSE))</f>
        <v>0</v>
      </c>
      <c r="T13" s="105" t="str">
        <f>IF(ISERROR(VLOOKUP(RIGHT(L13,2)*4-3,ばら!$A$8:$M$169,2,FALSE))="","",VLOOKUP(RIGHT(L13,2)*4-3,ばら!$A$8:$M$169,2,FALSE))</f>
        <v/>
      </c>
      <c r="V13">
        <v>2025</v>
      </c>
      <c r="W13">
        <f t="shared" si="2"/>
        <v>2025</v>
      </c>
      <c r="X13">
        <f>IF(ISERROR(VLOOKUP(RIGHT(V13,2)*4-2,ばら!$A$8:$M$169,3,FALSE))="","",VLOOKUP(RIGHT(V13,2)*4-2,ばら!$A$8:$M$169,3,FALSE))</f>
        <v>0</v>
      </c>
      <c r="Y13">
        <f>IF(ISERROR(VLOOKUP(RIGHT(V13,2)*4-3,ばら!$A$8:$M$169,4,FALSE))="","",VLOOKUP(RIGHT(V13,2)*4-3,ばら!$A$8:$M$169,4,FALSE))</f>
        <v>0</v>
      </c>
      <c r="Z13">
        <f>IF(ISERROR(VLOOKUP(RIGHT(V13,2)*4-3,ばら!$A$8:$M$169,5,FALSE))="","",VLOOKUP(RIGHT(V13,2)*4-3,ばら!$A$8:$M$169,5,FALSE))</f>
        <v>0</v>
      </c>
      <c r="AA13">
        <f>IF(ISERROR(VLOOKUP(RIGHT(V13,2)*4,ばら!$A$8:$M$169,3,FALSE))="","",VLOOKUP(RIGHT(V13,2)*4,ばら!$A$8:$M$169,3,FALSE))</f>
        <v>0</v>
      </c>
      <c r="AB13">
        <f>IF(ISERROR(VLOOKUP(RIGHT(V13,2)*4-1,ばら!$A$8:$M$169,4,FALSE))="","",VLOOKUP(RIGHT(V13,2)*4-1,ばら!$A$8:$M$169,4,FALSE))</f>
        <v>0</v>
      </c>
      <c r="AC13">
        <f>IF(ISERROR(VLOOKUP(RIGHT(V13,2)*4-1,ばら!$A$8:$M$169,5,FALSE))="","",VLOOKUP(RIGHT(V13,2)*4-1,ばら!$A$8:$M$169,5,FALSE))</f>
        <v>0</v>
      </c>
      <c r="AD13" s="105" t="str">
        <f>IF(ISERROR(VLOOKUP(RIGHT(V13,2)*4-3,ばら!$A$8:$M$169,2,FALSE))="","",VLOOKUP(RIGHT(V13,2)*4-3,ばら!$A$8:$M$169,2,FALSE))</f>
        <v/>
      </c>
    </row>
    <row r="14" spans="1:30" x14ac:dyDescent="0.2">
      <c r="A14">
        <v>2002</v>
      </c>
      <c r="B14">
        <f t="shared" si="0"/>
        <v>2002</v>
      </c>
      <c r="C14">
        <f>IF(ISERROR(VLOOKUP(RIGHT(A14,2)*4-2,ばら!$A$8:$M$169,3,FALSE))="","",VLOOKUP(RIGHT(A14,2)*4-2,ばら!$A$8:$M$169,3,FALSE))</f>
        <v>0</v>
      </c>
      <c r="D14">
        <f>IF(ISERROR(VLOOKUP(RIGHT(A14,2)*4-3,ばら!$A$8:$M$169,4,FALSE))="","",VLOOKUP(RIGHT(A14,2)*4-3,ばら!$A$8:$M$169,4,FALSE))</f>
        <v>0</v>
      </c>
      <c r="E14">
        <f>IF(ISERROR(VLOOKUP(RIGHT(A14,2)*4-3,ばら!$A$8:$M$169,5,FALSE))="","",VLOOKUP(RIGHT(A14,2)*4-3,ばら!$A$8:$M$169,5,FALSE))</f>
        <v>0</v>
      </c>
      <c r="F14">
        <f>IF(ISERROR(VLOOKUP(RIGHT(A14,2)*4,ばら!$A$8:$M$169,3,FALSE))="","",VLOOKUP(RIGHT(A14,2)*4,ばら!$A$8:$M$169,3,FALSE))</f>
        <v>0</v>
      </c>
      <c r="G14">
        <f>IF(ISERROR(VLOOKUP(RIGHT(A14,2)*4-1,ばら!$A$8:$M$169,4,FALSE))="","",VLOOKUP(RIGHT(A14,2)*4-1,ばら!$A$8:$M$169,4,FALSE))</f>
        <v>0</v>
      </c>
      <c r="H14">
        <f>IF(ISERROR(VLOOKUP(RIGHT(A14,2)*4-1,ばら!$A$8:$M$169,5,FALSE))="","",VLOOKUP(RIGHT(A14,2)*4-1,ばら!$A$8:$M$169,5,FALSE))</f>
        <v>0</v>
      </c>
      <c r="I14" s="105" t="str">
        <f>IF(ISERROR(VLOOKUP(RIGHT(A14,2)*4-3,ばら!$A$8:$M$169,2,FALSE))="","",VLOOKUP(RIGHT(A14,2)*4-3,ばら!$A$8:$M$169,2,FALSE))</f>
        <v/>
      </c>
      <c r="L14">
        <v>2014</v>
      </c>
      <c r="M14">
        <f t="shared" si="3"/>
        <v>2014</v>
      </c>
      <c r="N14">
        <f>IF(ISERROR(VLOOKUP(RIGHT(L14,2)*4-2,ばら!$A$8:$M$169,3,FALSE))="","",VLOOKUP(RIGHT(L14,2)*4-2,ばら!$A$8:$M$169,3,FALSE))</f>
        <v>0</v>
      </c>
      <c r="O14">
        <f>IF(ISERROR(VLOOKUP(RIGHT(L14,2)*4-3,ばら!$A$8:$M$169,4,FALSE))="","",VLOOKUP(RIGHT(L14,2)*4-3,ばら!$A$8:$M$169,4,FALSE))</f>
        <v>0</v>
      </c>
      <c r="P14">
        <f>IF(ISERROR(VLOOKUP(RIGHT(L14,2)*4-3,ばら!$A$8:$M$169,5,FALSE))="","",VLOOKUP(RIGHT(L14,2)*4-3,ばら!$A$8:$M$169,5,FALSE))</f>
        <v>0</v>
      </c>
      <c r="Q14">
        <f>IF(ISERROR(VLOOKUP(RIGHT(L14,2)*4,ばら!$A$8:$M$169,3,FALSE))="","",VLOOKUP(RIGHT(L14,2)*4,ばら!$A$8:$M$169,3,FALSE))</f>
        <v>0</v>
      </c>
      <c r="R14">
        <f>IF(ISERROR(VLOOKUP(RIGHT(L14,2)*4-1,ばら!$A$8:$M$169,4,FALSE))="","",VLOOKUP(RIGHT(L14,2)*4-1,ばら!$A$8:$M$169,4,FALSE))</f>
        <v>0</v>
      </c>
      <c r="S14">
        <f>IF(ISERROR(VLOOKUP(RIGHT(L14,2)*4-1,ばら!$A$8:$M$169,5,FALSE))="","",VLOOKUP(RIGHT(L14,2)*4-1,ばら!$A$8:$M$169,5,FALSE))</f>
        <v>0</v>
      </c>
      <c r="T14" s="105" t="str">
        <f>IF(ISERROR(VLOOKUP(RIGHT(L14,2)*4-3,ばら!$A$8:$M$169,2,FALSE))="","",VLOOKUP(RIGHT(L14,2)*4-3,ばら!$A$8:$M$169,2,FALSE))</f>
        <v/>
      </c>
      <c r="V14">
        <v>2026</v>
      </c>
      <c r="W14">
        <f t="shared" si="2"/>
        <v>2026</v>
      </c>
      <c r="X14">
        <f>IF(ISERROR(VLOOKUP(RIGHT(V14,2)*4-2,ばら!$A$8:$M$169,3,FALSE))="","",VLOOKUP(RIGHT(V14,2)*4-2,ばら!$A$8:$M$169,3,FALSE))</f>
        <v>0</v>
      </c>
      <c r="Y14">
        <f>IF(ISERROR(VLOOKUP(RIGHT(V14,2)*4-3,ばら!$A$8:$M$169,4,FALSE))="","",VLOOKUP(RIGHT(V14,2)*4-3,ばら!$A$8:$M$169,4,FALSE))</f>
        <v>0</v>
      </c>
      <c r="Z14">
        <f>IF(ISERROR(VLOOKUP(RIGHT(V14,2)*4-3,ばら!$A$8:$M$169,5,FALSE))="","",VLOOKUP(RIGHT(V14,2)*4-3,ばら!$A$8:$M$169,5,FALSE))</f>
        <v>0</v>
      </c>
      <c r="AA14">
        <f>IF(ISERROR(VLOOKUP(RIGHT(V14,2)*4,ばら!$A$8:$M$169,3,FALSE))="","",VLOOKUP(RIGHT(V14,2)*4,ばら!$A$8:$M$169,3,FALSE))</f>
        <v>0</v>
      </c>
      <c r="AB14">
        <f>IF(ISERROR(VLOOKUP(RIGHT(V14,2)*4-1,ばら!$A$8:$M$169,4,FALSE))="","",VLOOKUP(RIGHT(V14,2)*4-1,ばら!$A$8:$M$169,4,FALSE))</f>
        <v>0</v>
      </c>
      <c r="AC14">
        <f>IF(ISERROR(VLOOKUP(RIGHT(V14,2)*4-1,ばら!$A$8:$M$169,5,FALSE))="","",VLOOKUP(RIGHT(V14,2)*4-1,ばら!$A$8:$M$169,5,FALSE))</f>
        <v>0</v>
      </c>
      <c r="AD14" s="105" t="str">
        <f>IF(ISERROR(VLOOKUP(RIGHT(V14,2)*4-3,ばら!$A$8:$M$169,2,FALSE))="","",VLOOKUP(RIGHT(V14,2)*4-3,ばら!$A$8:$M$169,2,FALSE))</f>
        <v/>
      </c>
    </row>
    <row r="15" spans="1:30" x14ac:dyDescent="0.2">
      <c r="A15">
        <v>2003</v>
      </c>
      <c r="B15">
        <f t="shared" si="0"/>
        <v>2003</v>
      </c>
      <c r="C15">
        <f>IF(ISERROR(VLOOKUP(RIGHT(A15,2)*4-2,ばら!$A$8:$M$169,3,FALSE))="","",VLOOKUP(RIGHT(A15,2)*4-2,ばら!$A$8:$M$169,3,FALSE))</f>
        <v>0</v>
      </c>
      <c r="D15">
        <f>IF(ISERROR(VLOOKUP(RIGHT(A15,2)*4-3,ばら!$A$8:$M$169,4,FALSE))="","",VLOOKUP(RIGHT(A15,2)*4-3,ばら!$A$8:$M$169,4,FALSE))</f>
        <v>0</v>
      </c>
      <c r="E15">
        <f>IF(ISERROR(VLOOKUP(RIGHT(A15,2)*4-3,ばら!$A$8:$M$169,5,FALSE))="","",VLOOKUP(RIGHT(A15,2)*4-3,ばら!$A$8:$M$169,5,FALSE))</f>
        <v>0</v>
      </c>
      <c r="F15">
        <f>IF(ISERROR(VLOOKUP(RIGHT(A15,2)*4,ばら!$A$8:$M$169,3,FALSE))="","",VLOOKUP(RIGHT(A15,2)*4,ばら!$A$8:$M$169,3,FALSE))</f>
        <v>0</v>
      </c>
      <c r="G15">
        <f>IF(ISERROR(VLOOKUP(RIGHT(A15,2)*4-1,ばら!$A$8:$M$169,4,FALSE))="","",VLOOKUP(RIGHT(A15,2)*4-1,ばら!$A$8:$M$169,4,FALSE))</f>
        <v>0</v>
      </c>
      <c r="H15">
        <f>IF(ISERROR(VLOOKUP(RIGHT(A15,2)*4-1,ばら!$A$8:$M$169,5,FALSE))="","",VLOOKUP(RIGHT(A15,2)*4-1,ばら!$A$8:$M$169,5,FALSE))</f>
        <v>0</v>
      </c>
      <c r="I15" s="105" t="str">
        <f>IF(ISERROR(VLOOKUP(RIGHT(A15,2)*4-3,ばら!$A$8:$M$169,2,FALSE))="","",VLOOKUP(RIGHT(A15,2)*4-3,ばら!$A$8:$M$169,2,FALSE))</f>
        <v/>
      </c>
      <c r="L15">
        <v>2015</v>
      </c>
      <c r="M15">
        <f t="shared" si="3"/>
        <v>2015</v>
      </c>
      <c r="N15">
        <f>IF(ISERROR(VLOOKUP(RIGHT(L15,2)*4-2,ばら!$A$8:$M$169,3,FALSE))="","",VLOOKUP(RIGHT(L15,2)*4-2,ばら!$A$8:$M$169,3,FALSE))</f>
        <v>0</v>
      </c>
      <c r="O15">
        <f>IF(ISERROR(VLOOKUP(RIGHT(L15,2)*4-3,ばら!$A$8:$M$169,4,FALSE))="","",VLOOKUP(RIGHT(L15,2)*4-3,ばら!$A$8:$M$169,4,FALSE))</f>
        <v>0</v>
      </c>
      <c r="P15">
        <f>IF(ISERROR(VLOOKUP(RIGHT(L15,2)*4-3,ばら!$A$8:$M$169,5,FALSE))="","",VLOOKUP(RIGHT(L15,2)*4-3,ばら!$A$8:$M$169,5,FALSE))</f>
        <v>0</v>
      </c>
      <c r="Q15">
        <f>IF(ISERROR(VLOOKUP(RIGHT(L15,2)*4,ばら!$A$8:$M$169,3,FALSE))="","",VLOOKUP(RIGHT(L15,2)*4,ばら!$A$8:$M$169,3,FALSE))</f>
        <v>0</v>
      </c>
      <c r="R15">
        <f>IF(ISERROR(VLOOKUP(RIGHT(L15,2)*4-1,ばら!$A$8:$M$169,4,FALSE))="","",VLOOKUP(RIGHT(L15,2)*4-1,ばら!$A$8:$M$169,4,FALSE))</f>
        <v>0</v>
      </c>
      <c r="S15">
        <f>IF(ISERROR(VLOOKUP(RIGHT(L15,2)*4-1,ばら!$A$8:$M$169,5,FALSE))="","",VLOOKUP(RIGHT(L15,2)*4-1,ばら!$A$8:$M$169,5,FALSE))</f>
        <v>0</v>
      </c>
      <c r="T15" s="105" t="str">
        <f>IF(ISERROR(VLOOKUP(RIGHT(L15,2)*4-3,ばら!$A$8:$M$169,2,FALSE))="","",VLOOKUP(RIGHT(L15,2)*4-3,ばら!$A$8:$M$169,2,FALSE))</f>
        <v/>
      </c>
      <c r="V15">
        <v>2027</v>
      </c>
      <c r="W15">
        <f t="shared" si="2"/>
        <v>2027</v>
      </c>
      <c r="X15">
        <f>IF(ISERROR(VLOOKUP(RIGHT(V15,2)*4-2,ばら!$A$8:$M$169,3,FALSE))="","",VLOOKUP(RIGHT(V15,2)*4-2,ばら!$A$8:$M$169,3,FALSE))</f>
        <v>0</v>
      </c>
      <c r="Y15">
        <f>IF(ISERROR(VLOOKUP(RIGHT(V15,2)*4-3,ばら!$A$8:$M$169,4,FALSE))="","",VLOOKUP(RIGHT(V15,2)*4-3,ばら!$A$8:$M$169,4,FALSE))</f>
        <v>0</v>
      </c>
      <c r="Z15">
        <f>IF(ISERROR(VLOOKUP(RIGHT(V15,2)*4-3,ばら!$A$8:$M$169,5,FALSE))="","",VLOOKUP(RIGHT(V15,2)*4-3,ばら!$A$8:$M$169,5,FALSE))</f>
        <v>0</v>
      </c>
      <c r="AA15">
        <f>IF(ISERROR(VLOOKUP(RIGHT(V15,2)*4,ばら!$A$8:$M$169,3,FALSE))="","",VLOOKUP(RIGHT(V15,2)*4,ばら!$A$8:$M$169,3,FALSE))</f>
        <v>0</v>
      </c>
      <c r="AB15">
        <f>IF(ISERROR(VLOOKUP(RIGHT(V15,2)*4-1,ばら!$A$8:$M$169,4,FALSE))="","",VLOOKUP(RIGHT(V15,2)*4-1,ばら!$A$8:$M$169,4,FALSE))</f>
        <v>0</v>
      </c>
      <c r="AC15">
        <f>IF(ISERROR(VLOOKUP(RIGHT(V15,2)*4-1,ばら!$A$8:$M$169,5,FALSE))="","",VLOOKUP(RIGHT(V15,2)*4-1,ばら!$A$8:$M$169,5,FALSE))</f>
        <v>0</v>
      </c>
      <c r="AD15" s="105" t="str">
        <f>IF(ISERROR(VLOOKUP(RIGHT(V15,2)*4-3,ばら!$A$8:$M$169,2,FALSE))="","",VLOOKUP(RIGHT(V15,2)*4-3,ばら!$A$8:$M$169,2,FALSE))</f>
        <v/>
      </c>
    </row>
    <row r="16" spans="1:30" x14ac:dyDescent="0.2">
      <c r="A16">
        <v>2004</v>
      </c>
      <c r="B16">
        <f t="shared" si="0"/>
        <v>2004</v>
      </c>
      <c r="C16">
        <f>IF(ISERROR(VLOOKUP(RIGHT(A16,2)*4-2,ばら!$A$8:$M$169,3,FALSE))="","",VLOOKUP(RIGHT(A16,2)*4-2,ばら!$A$8:$M$169,3,FALSE))</f>
        <v>0</v>
      </c>
      <c r="D16">
        <f>IF(ISERROR(VLOOKUP(RIGHT(A16,2)*4-3,ばら!$A$8:$M$169,4,FALSE))="","",VLOOKUP(RIGHT(A16,2)*4-3,ばら!$A$8:$M$169,4,FALSE))</f>
        <v>0</v>
      </c>
      <c r="E16">
        <f>IF(ISERROR(VLOOKUP(RIGHT(A16,2)*4-3,ばら!$A$8:$M$169,5,FALSE))="","",VLOOKUP(RIGHT(A16,2)*4-3,ばら!$A$8:$M$169,5,FALSE))</f>
        <v>0</v>
      </c>
      <c r="F16">
        <f>IF(ISERROR(VLOOKUP(RIGHT(A16,2)*4,ばら!$A$8:$M$169,3,FALSE))="","",VLOOKUP(RIGHT(A16,2)*4,ばら!$A$8:$M$169,3,FALSE))</f>
        <v>0</v>
      </c>
      <c r="G16">
        <f>IF(ISERROR(VLOOKUP(RIGHT(A16,2)*4-1,ばら!$A$8:$M$169,4,FALSE))="","",VLOOKUP(RIGHT(A16,2)*4-1,ばら!$A$8:$M$169,4,FALSE))</f>
        <v>0</v>
      </c>
      <c r="H16">
        <f>IF(ISERROR(VLOOKUP(RIGHT(A16,2)*4-1,ばら!$A$8:$M$169,5,FALSE))="","",VLOOKUP(RIGHT(A16,2)*4-1,ばら!$A$8:$M$169,5,FALSE))</f>
        <v>0</v>
      </c>
      <c r="I16" s="105" t="str">
        <f>IF(ISERROR(VLOOKUP(RIGHT(A16,2)*4-3,ばら!$A$8:$M$169,2,FALSE))="","",VLOOKUP(RIGHT(A16,2)*4-3,ばら!$A$8:$M$169,2,FALSE))</f>
        <v/>
      </c>
      <c r="L16">
        <v>2016</v>
      </c>
      <c r="M16">
        <f t="shared" si="3"/>
        <v>2016</v>
      </c>
      <c r="N16">
        <f>IF(ISERROR(VLOOKUP(RIGHT(L16,2)*4-2,ばら!$A$8:$M$169,3,FALSE))="","",VLOOKUP(RIGHT(L16,2)*4-2,ばら!$A$8:$M$169,3,FALSE))</f>
        <v>0</v>
      </c>
      <c r="O16">
        <f>IF(ISERROR(VLOOKUP(RIGHT(L16,2)*4-3,ばら!$A$8:$M$169,4,FALSE))="","",VLOOKUP(RIGHT(L16,2)*4-3,ばら!$A$8:$M$169,4,FALSE))</f>
        <v>0</v>
      </c>
      <c r="P16">
        <f>IF(ISERROR(VLOOKUP(RIGHT(L16,2)*4-3,ばら!$A$8:$M$169,5,FALSE))="","",VLOOKUP(RIGHT(L16,2)*4-3,ばら!$A$8:$M$169,5,FALSE))</f>
        <v>0</v>
      </c>
      <c r="Q16">
        <f>IF(ISERROR(VLOOKUP(RIGHT(L16,2)*4,ばら!$A$8:$M$169,3,FALSE))="","",VLOOKUP(RIGHT(L16,2)*4,ばら!$A$8:$M$169,3,FALSE))</f>
        <v>0</v>
      </c>
      <c r="R16">
        <f>IF(ISERROR(VLOOKUP(RIGHT(L16,2)*4-1,ばら!$A$8:$M$169,4,FALSE))="","",VLOOKUP(RIGHT(L16,2)*4-1,ばら!$A$8:$M$169,4,FALSE))</f>
        <v>0</v>
      </c>
      <c r="S16">
        <f>IF(ISERROR(VLOOKUP(RIGHT(L16,2)*4-1,ばら!$A$8:$M$169,5,FALSE))="","",VLOOKUP(RIGHT(L16,2)*4-1,ばら!$A$8:$M$169,5,FALSE))</f>
        <v>0</v>
      </c>
      <c r="T16" s="105" t="str">
        <f>IF(ISERROR(VLOOKUP(RIGHT(L16,2)*4-3,ばら!$A$8:$M$169,2,FALSE))="","",VLOOKUP(RIGHT(L16,2)*4-3,ばら!$A$8:$M$169,2,FALSE))</f>
        <v/>
      </c>
      <c r="V16">
        <v>2028</v>
      </c>
      <c r="W16">
        <f t="shared" si="2"/>
        <v>2028</v>
      </c>
      <c r="X16">
        <f>IF(ISERROR(VLOOKUP(RIGHT(V16,2)*4-2,ばら!$A$8:$M$169,3,FALSE))="","",VLOOKUP(RIGHT(V16,2)*4-2,ばら!$A$8:$M$169,3,FALSE))</f>
        <v>0</v>
      </c>
      <c r="Y16">
        <f>IF(ISERROR(VLOOKUP(RIGHT(V16,2)*4-3,ばら!$A$8:$M$169,4,FALSE))="","",VLOOKUP(RIGHT(V16,2)*4-3,ばら!$A$8:$M$169,4,FALSE))</f>
        <v>0</v>
      </c>
      <c r="Z16">
        <f>IF(ISERROR(VLOOKUP(RIGHT(V16,2)*4-3,ばら!$A$8:$M$169,5,FALSE))="","",VLOOKUP(RIGHT(V16,2)*4-3,ばら!$A$8:$M$169,5,FALSE))</f>
        <v>0</v>
      </c>
      <c r="AA16">
        <f>IF(ISERROR(VLOOKUP(RIGHT(V16,2)*4,ばら!$A$8:$M$169,3,FALSE))="","",VLOOKUP(RIGHT(V16,2)*4,ばら!$A$8:$M$169,3,FALSE))</f>
        <v>0</v>
      </c>
      <c r="AB16">
        <f>IF(ISERROR(VLOOKUP(RIGHT(V16,2)*4-1,ばら!$A$8:$M$169,4,FALSE))="","",VLOOKUP(RIGHT(V16,2)*4-1,ばら!$A$8:$M$169,4,FALSE))</f>
        <v>0</v>
      </c>
      <c r="AC16">
        <f>IF(ISERROR(VLOOKUP(RIGHT(V16,2)*4-1,ばら!$A$8:$M$169,5,FALSE))="","",VLOOKUP(RIGHT(V16,2)*4-1,ばら!$A$8:$M$169,5,FALSE))</f>
        <v>0</v>
      </c>
      <c r="AD16" s="105" t="str">
        <f>IF(ISERROR(VLOOKUP(RIGHT(V16,2)*4-3,ばら!$A$8:$M$169,2,FALSE))="","",VLOOKUP(RIGHT(V16,2)*4-3,ばら!$A$8:$M$169,2,FALSE))</f>
        <v/>
      </c>
    </row>
    <row r="17" spans="1:30" x14ac:dyDescent="0.2">
      <c r="A17">
        <v>2005</v>
      </c>
      <c r="B17">
        <f t="shared" si="0"/>
        <v>2005</v>
      </c>
      <c r="C17">
        <f>IF(ISERROR(VLOOKUP(RIGHT(A17,2)*4-2,ばら!$A$8:$M$169,3,FALSE))="","",VLOOKUP(RIGHT(A17,2)*4-2,ばら!$A$8:$M$169,3,FALSE))</f>
        <v>0</v>
      </c>
      <c r="D17">
        <f>IF(ISERROR(VLOOKUP(RIGHT(A17,2)*4-3,ばら!$A$8:$M$169,4,FALSE))="","",VLOOKUP(RIGHT(A17,2)*4-3,ばら!$A$8:$M$169,4,FALSE))</f>
        <v>0</v>
      </c>
      <c r="E17">
        <f>IF(ISERROR(VLOOKUP(RIGHT(A17,2)*4-3,ばら!$A$8:$M$169,5,FALSE))="","",VLOOKUP(RIGHT(A17,2)*4-3,ばら!$A$8:$M$169,5,FALSE))</f>
        <v>0</v>
      </c>
      <c r="F17">
        <f>IF(ISERROR(VLOOKUP(RIGHT(A17,2)*4,ばら!$A$8:$M$169,3,FALSE))="","",VLOOKUP(RIGHT(A17,2)*4,ばら!$A$8:$M$169,3,FALSE))</f>
        <v>0</v>
      </c>
      <c r="G17">
        <f>IF(ISERROR(VLOOKUP(RIGHT(A17,2)*4-1,ばら!$A$8:$M$169,4,FALSE))="","",VLOOKUP(RIGHT(A17,2)*4-1,ばら!$A$8:$M$169,4,FALSE))</f>
        <v>0</v>
      </c>
      <c r="H17">
        <f>IF(ISERROR(VLOOKUP(RIGHT(A17,2)*4-1,ばら!$A$8:$M$169,5,FALSE))="","",VLOOKUP(RIGHT(A17,2)*4-1,ばら!$A$8:$M$169,5,FALSE))</f>
        <v>0</v>
      </c>
      <c r="I17" s="105" t="str">
        <f>IF(ISERROR(VLOOKUP(RIGHT(A17,2)*4-3,ばら!$A$8:$M$169,2,FALSE))="","",VLOOKUP(RIGHT(A17,2)*4-3,ばら!$A$8:$M$169,2,FALSE))</f>
        <v/>
      </c>
      <c r="L17">
        <v>2017</v>
      </c>
      <c r="M17">
        <f t="shared" si="3"/>
        <v>2017</v>
      </c>
      <c r="N17">
        <f>IF(ISERROR(VLOOKUP(RIGHT(L17,2)*4-2,ばら!$A$8:$M$169,3,FALSE))="","",VLOOKUP(RIGHT(L17,2)*4-2,ばら!$A$8:$M$169,3,FALSE))</f>
        <v>0</v>
      </c>
      <c r="O17">
        <f>IF(ISERROR(VLOOKUP(RIGHT(L17,2)*4-3,ばら!$A$8:$M$169,4,FALSE))="","",VLOOKUP(RIGHT(L17,2)*4-3,ばら!$A$8:$M$169,4,FALSE))</f>
        <v>0</v>
      </c>
      <c r="P17">
        <f>IF(ISERROR(VLOOKUP(RIGHT(L17,2)*4-3,ばら!$A$8:$M$169,5,FALSE))="","",VLOOKUP(RIGHT(L17,2)*4-3,ばら!$A$8:$M$169,5,FALSE))</f>
        <v>0</v>
      </c>
      <c r="Q17">
        <f>IF(ISERROR(VLOOKUP(RIGHT(L17,2)*4,ばら!$A$8:$M$169,3,FALSE))="","",VLOOKUP(RIGHT(L17,2)*4,ばら!$A$8:$M$169,3,FALSE))</f>
        <v>0</v>
      </c>
      <c r="R17">
        <f>IF(ISERROR(VLOOKUP(RIGHT(L17,2)*4-1,ばら!$A$8:$M$169,4,FALSE))="","",VLOOKUP(RIGHT(L17,2)*4-1,ばら!$A$8:$M$169,4,FALSE))</f>
        <v>0</v>
      </c>
      <c r="S17">
        <f>IF(ISERROR(VLOOKUP(RIGHT(L17,2)*4-1,ばら!$A$8:$M$169,5,FALSE))="","",VLOOKUP(RIGHT(L17,2)*4-1,ばら!$A$8:$M$169,5,FALSE))</f>
        <v>0</v>
      </c>
      <c r="T17" s="105" t="str">
        <f>IF(ISERROR(VLOOKUP(RIGHT(L17,2)*4-3,ばら!$A$8:$M$169,2,FALSE))="","",VLOOKUP(RIGHT(L17,2)*4-3,ばら!$A$8:$M$169,2,FALSE))</f>
        <v/>
      </c>
      <c r="V17">
        <v>2029</v>
      </c>
      <c r="W17">
        <f t="shared" si="2"/>
        <v>2029</v>
      </c>
      <c r="X17">
        <f>IF(ISERROR(VLOOKUP(RIGHT(V17,2)*4-2,ばら!$A$8:$M$169,3,FALSE))="","",VLOOKUP(RIGHT(V17,2)*4-2,ばら!$A$8:$M$169,3,FALSE))</f>
        <v>0</v>
      </c>
      <c r="Y17">
        <f>IF(ISERROR(VLOOKUP(RIGHT(V17,2)*4-3,ばら!$A$8:$M$169,4,FALSE))="","",VLOOKUP(RIGHT(V17,2)*4-3,ばら!$A$8:$M$169,4,FALSE))</f>
        <v>0</v>
      </c>
      <c r="Z17">
        <f>IF(ISERROR(VLOOKUP(RIGHT(V17,2)*4-3,ばら!$A$8:$M$169,5,FALSE))="","",VLOOKUP(RIGHT(V17,2)*4-3,ばら!$A$8:$M$169,5,FALSE))</f>
        <v>0</v>
      </c>
      <c r="AA17">
        <f>IF(ISERROR(VLOOKUP(RIGHT(V17,2)*4,ばら!$A$8:$M$169,3,FALSE))="","",VLOOKUP(RIGHT(V17,2)*4,ばら!$A$8:$M$169,3,FALSE))</f>
        <v>0</v>
      </c>
      <c r="AB17">
        <f>IF(ISERROR(VLOOKUP(RIGHT(V17,2)*4-1,ばら!$A$8:$M$169,4,FALSE))="","",VLOOKUP(RIGHT(V17,2)*4-1,ばら!$A$8:$M$169,4,FALSE))</f>
        <v>0</v>
      </c>
      <c r="AC17">
        <f>IF(ISERROR(VLOOKUP(RIGHT(V17,2)*4-1,ばら!$A$8:$M$169,5,FALSE))="","",VLOOKUP(RIGHT(V17,2)*4-1,ばら!$A$8:$M$169,5,FALSE))</f>
        <v>0</v>
      </c>
      <c r="AD17" s="105" t="str">
        <f>IF(ISERROR(VLOOKUP(RIGHT(V17,2)*4-3,ばら!$A$8:$M$169,2,FALSE))="","",VLOOKUP(RIGHT(V17,2)*4-3,ばら!$A$8:$M$169,2,FALSE))</f>
        <v/>
      </c>
    </row>
    <row r="18" spans="1:30" x14ac:dyDescent="0.2">
      <c r="A18">
        <v>2006</v>
      </c>
      <c r="B18">
        <f t="shared" si="0"/>
        <v>2006</v>
      </c>
      <c r="C18">
        <f>IF(ISERROR(VLOOKUP(RIGHT(A18,2)*4-2,ばら!$A$8:$M$169,3,FALSE))="","",VLOOKUP(RIGHT(A18,2)*4-2,ばら!$A$8:$M$169,3,FALSE))</f>
        <v>0</v>
      </c>
      <c r="D18">
        <f>IF(ISERROR(VLOOKUP(RIGHT(A18,2)*4-3,ばら!$A$8:$M$169,4,FALSE))="","",VLOOKUP(RIGHT(A18,2)*4-3,ばら!$A$8:$M$169,4,FALSE))</f>
        <v>0</v>
      </c>
      <c r="E18">
        <f>IF(ISERROR(VLOOKUP(RIGHT(A18,2)*4-3,ばら!$A$8:$M$169,5,FALSE))="","",VLOOKUP(RIGHT(A18,2)*4-3,ばら!$A$8:$M$169,5,FALSE))</f>
        <v>0</v>
      </c>
      <c r="F18">
        <f>IF(ISERROR(VLOOKUP(RIGHT(A18,2)*4,ばら!$A$8:$M$169,3,FALSE))="","",VLOOKUP(RIGHT(A18,2)*4,ばら!$A$8:$M$169,3,FALSE))</f>
        <v>0</v>
      </c>
      <c r="G18">
        <f>IF(ISERROR(VLOOKUP(RIGHT(A18,2)*4-1,ばら!$A$8:$M$169,4,FALSE))="","",VLOOKUP(RIGHT(A18,2)*4-1,ばら!$A$8:$M$169,4,FALSE))</f>
        <v>0</v>
      </c>
      <c r="H18">
        <f>IF(ISERROR(VLOOKUP(RIGHT(A18,2)*4-1,ばら!$A$8:$M$169,5,FALSE))="","",VLOOKUP(RIGHT(A18,2)*4-1,ばら!$A$8:$M$169,5,FALSE))</f>
        <v>0</v>
      </c>
      <c r="I18" s="105" t="str">
        <f>IF(ISERROR(VLOOKUP(RIGHT(A18,2)*4-3,ばら!$A$8:$M$169,2,FALSE))="","",VLOOKUP(RIGHT(A18,2)*4-3,ばら!$A$8:$M$169,2,FALSE))</f>
        <v/>
      </c>
      <c r="L18">
        <v>2018</v>
      </c>
      <c r="M18">
        <f t="shared" si="3"/>
        <v>2018</v>
      </c>
      <c r="N18">
        <f>IF(ISERROR(VLOOKUP(RIGHT(L18,2)*4-2,ばら!$A$8:$M$169,3,FALSE))="","",VLOOKUP(RIGHT(L18,2)*4-2,ばら!$A$8:$M$169,3,FALSE))</f>
        <v>0</v>
      </c>
      <c r="O18">
        <f>IF(ISERROR(VLOOKUP(RIGHT(L18,2)*4-3,ばら!$A$8:$M$169,4,FALSE))="","",VLOOKUP(RIGHT(L18,2)*4-3,ばら!$A$8:$M$169,4,FALSE))</f>
        <v>0</v>
      </c>
      <c r="P18">
        <f>IF(ISERROR(VLOOKUP(RIGHT(L18,2)*4-3,ばら!$A$8:$M$169,5,FALSE))="","",VLOOKUP(RIGHT(L18,2)*4-3,ばら!$A$8:$M$169,5,FALSE))</f>
        <v>0</v>
      </c>
      <c r="Q18">
        <f>IF(ISERROR(VLOOKUP(RIGHT(L18,2)*4,ばら!$A$8:$M$169,3,FALSE))="","",VLOOKUP(RIGHT(L18,2)*4,ばら!$A$8:$M$169,3,FALSE))</f>
        <v>0</v>
      </c>
      <c r="R18">
        <f>IF(ISERROR(VLOOKUP(RIGHT(L18,2)*4-1,ばら!$A$8:$M$169,4,FALSE))="","",VLOOKUP(RIGHT(L18,2)*4-1,ばら!$A$8:$M$169,4,FALSE))</f>
        <v>0</v>
      </c>
      <c r="S18">
        <f>IF(ISERROR(VLOOKUP(RIGHT(L18,2)*4-1,ばら!$A$8:$M$169,5,FALSE))="","",VLOOKUP(RIGHT(L18,2)*4-1,ばら!$A$8:$M$169,5,FALSE))</f>
        <v>0</v>
      </c>
      <c r="T18" s="105" t="str">
        <f>IF(ISERROR(VLOOKUP(RIGHT(L18,2)*4-3,ばら!$A$8:$M$169,2,FALSE))="","",VLOOKUP(RIGHT(L18,2)*4-3,ばら!$A$8:$M$169,2,FALSE))</f>
        <v/>
      </c>
      <c r="V18">
        <v>2030</v>
      </c>
      <c r="W18">
        <f t="shared" si="2"/>
        <v>2030</v>
      </c>
      <c r="X18">
        <f>IF(ISERROR(VLOOKUP(RIGHT(V18,2)*4-2,ばら!$A$8:$M$169,3,FALSE))="","",VLOOKUP(RIGHT(V18,2)*4-2,ばら!$A$8:$M$169,3,FALSE))</f>
        <v>0</v>
      </c>
      <c r="Y18">
        <f>IF(ISERROR(VLOOKUP(RIGHT(V18,2)*4-3,ばら!$A$8:$M$169,4,FALSE))="","",VLOOKUP(RIGHT(V18,2)*4-3,ばら!$A$8:$M$169,4,FALSE))</f>
        <v>0</v>
      </c>
      <c r="Z18">
        <f>IF(ISERROR(VLOOKUP(RIGHT(V18,2)*4-3,ばら!$A$8:$M$169,5,FALSE))="","",VLOOKUP(RIGHT(V18,2)*4-3,ばら!$A$8:$M$169,5,FALSE))</f>
        <v>0</v>
      </c>
      <c r="AA18">
        <f>IF(ISERROR(VLOOKUP(RIGHT(V18,2)*4,ばら!$A$8:$M$169,3,FALSE))="","",VLOOKUP(RIGHT(V18,2)*4,ばら!$A$8:$M$169,3,FALSE))</f>
        <v>0</v>
      </c>
      <c r="AB18">
        <f>IF(ISERROR(VLOOKUP(RIGHT(V18,2)*4-1,ばら!$A$8:$M$169,4,FALSE))="","",VLOOKUP(RIGHT(V18,2)*4-1,ばら!$A$8:$M$169,4,FALSE))</f>
        <v>0</v>
      </c>
      <c r="AC18">
        <f>IF(ISERROR(VLOOKUP(RIGHT(V18,2)*4-1,ばら!$A$8:$M$169,5,FALSE))="","",VLOOKUP(RIGHT(V18,2)*4-1,ばら!$A$8:$M$169,5,FALSE))</f>
        <v>0</v>
      </c>
      <c r="AD18" s="105" t="str">
        <f>IF(ISERROR(VLOOKUP(RIGHT(V18,2)*4-3,ばら!$A$8:$M$169,2,FALSE))="","",VLOOKUP(RIGHT(V18,2)*4-3,ばら!$A$8:$M$169,2,FALSE))</f>
        <v/>
      </c>
    </row>
    <row r="19" spans="1:30" x14ac:dyDescent="0.2">
      <c r="A19">
        <v>2007</v>
      </c>
      <c r="B19">
        <f t="shared" si="0"/>
        <v>2007</v>
      </c>
      <c r="C19">
        <f>IF(ISERROR(VLOOKUP(RIGHT(A19,2)*4-2,ばら!$A$8:$M$169,3,FALSE))="","",VLOOKUP(RIGHT(A19,2)*4-2,ばら!$A$8:$M$169,3,FALSE))</f>
        <v>0</v>
      </c>
      <c r="D19">
        <f>IF(ISERROR(VLOOKUP(RIGHT(A19,2)*4-3,ばら!$A$8:$M$169,4,FALSE))="","",VLOOKUP(RIGHT(A19,2)*4-3,ばら!$A$8:$M$169,4,FALSE))</f>
        <v>0</v>
      </c>
      <c r="E19">
        <f>IF(ISERROR(VLOOKUP(RIGHT(A19,2)*4-3,ばら!$A$8:$M$169,5,FALSE))="","",VLOOKUP(RIGHT(A19,2)*4-3,ばら!$A$8:$M$169,5,FALSE))</f>
        <v>0</v>
      </c>
      <c r="F19">
        <f>IF(ISERROR(VLOOKUP(RIGHT(A19,2)*4,ばら!$A$8:$M$169,3,FALSE))="","",VLOOKUP(RIGHT(A19,2)*4,ばら!$A$8:$M$169,3,FALSE))</f>
        <v>0</v>
      </c>
      <c r="G19">
        <f>IF(ISERROR(VLOOKUP(RIGHT(A19,2)*4-1,ばら!$A$8:$M$169,4,FALSE))="","",VLOOKUP(RIGHT(A19,2)*4-1,ばら!$A$8:$M$169,4,FALSE))</f>
        <v>0</v>
      </c>
      <c r="H19">
        <f>IF(ISERROR(VLOOKUP(RIGHT(A19,2)*4-1,ばら!$A$8:$M$169,5,FALSE))="","",VLOOKUP(RIGHT(A19,2)*4-1,ばら!$A$8:$M$169,5,FALSE))</f>
        <v>0</v>
      </c>
      <c r="I19" s="105" t="str">
        <f>IF(ISERROR(VLOOKUP(RIGHT(A19,2)*4-3,ばら!$A$8:$M$169,2,FALSE))="","",VLOOKUP(RIGHT(A19,2)*4-3,ばら!$A$8:$M$169,2,FALSE))</f>
        <v/>
      </c>
      <c r="L19">
        <v>2019</v>
      </c>
      <c r="M19">
        <f t="shared" si="3"/>
        <v>2019</v>
      </c>
      <c r="N19">
        <f>IF(ISERROR(VLOOKUP(RIGHT(L19,2)*4-2,ばら!$A$8:$M$169,3,FALSE))="","",VLOOKUP(RIGHT(L19,2)*4-2,ばら!$A$8:$M$169,3,FALSE))</f>
        <v>0</v>
      </c>
      <c r="O19">
        <f>IF(ISERROR(VLOOKUP(RIGHT(L19,2)*4-3,ばら!$A$8:$M$169,4,FALSE))="","",VLOOKUP(RIGHT(L19,2)*4-3,ばら!$A$8:$M$169,4,FALSE))</f>
        <v>0</v>
      </c>
      <c r="P19">
        <f>IF(ISERROR(VLOOKUP(RIGHT(L19,2)*4-3,ばら!$A$8:$M$169,5,FALSE))="","",VLOOKUP(RIGHT(L19,2)*4-3,ばら!$A$8:$M$169,5,FALSE))</f>
        <v>0</v>
      </c>
      <c r="Q19">
        <f>IF(ISERROR(VLOOKUP(RIGHT(L19,2)*4,ばら!$A$8:$M$169,3,FALSE))="","",VLOOKUP(RIGHT(L19,2)*4,ばら!$A$8:$M$169,3,FALSE))</f>
        <v>0</v>
      </c>
      <c r="R19">
        <f>IF(ISERROR(VLOOKUP(RIGHT(L19,2)*4-1,ばら!$A$8:$M$169,4,FALSE))="","",VLOOKUP(RIGHT(L19,2)*4-1,ばら!$A$8:$M$169,4,FALSE))</f>
        <v>0</v>
      </c>
      <c r="S19">
        <f>IF(ISERROR(VLOOKUP(RIGHT(L19,2)*4-1,ばら!$A$8:$M$169,5,FALSE))="","",VLOOKUP(RIGHT(L19,2)*4-1,ばら!$A$8:$M$169,5,FALSE))</f>
        <v>0</v>
      </c>
      <c r="T19" s="105" t="str">
        <f>IF(ISERROR(VLOOKUP(RIGHT(L19,2)*4-3,ばら!$A$8:$M$169,2,FALSE))="","",VLOOKUP(RIGHT(L19,2)*4-3,ばら!$A$8:$M$169,2,FALSE))</f>
        <v/>
      </c>
      <c r="V19">
        <v>2031</v>
      </c>
      <c r="W19">
        <f t="shared" si="2"/>
        <v>2031</v>
      </c>
      <c r="X19">
        <f>IF(ISERROR(VLOOKUP(RIGHT(V19,2)*4-2,ばら!$A$8:$M$169,3,FALSE))="","",VLOOKUP(RIGHT(V19,2)*4-2,ばら!$A$8:$M$169,3,FALSE))</f>
        <v>0</v>
      </c>
      <c r="Y19">
        <f>IF(ISERROR(VLOOKUP(RIGHT(V19,2)*4-3,ばら!$A$8:$M$169,4,FALSE))="","",VLOOKUP(RIGHT(V19,2)*4-3,ばら!$A$8:$M$169,4,FALSE))</f>
        <v>0</v>
      </c>
      <c r="Z19">
        <f>IF(ISERROR(VLOOKUP(RIGHT(V19,2)*4-3,ばら!$A$8:$M$169,5,FALSE))="","",VLOOKUP(RIGHT(V19,2)*4-3,ばら!$A$8:$M$169,5,FALSE))</f>
        <v>0</v>
      </c>
      <c r="AA19">
        <f>IF(ISERROR(VLOOKUP(RIGHT(V19,2)*4,ばら!$A$8:$M$169,3,FALSE))="","",VLOOKUP(RIGHT(V19,2)*4,ばら!$A$8:$M$169,3,FALSE))</f>
        <v>0</v>
      </c>
      <c r="AB19">
        <f>IF(ISERROR(VLOOKUP(RIGHT(V19,2)*4-1,ばら!$A$8:$M$169,4,FALSE))="","",VLOOKUP(RIGHT(V19,2)*4-1,ばら!$A$8:$M$169,4,FALSE))</f>
        <v>0</v>
      </c>
      <c r="AC19">
        <f>IF(ISERROR(VLOOKUP(RIGHT(V19,2)*4-1,ばら!$A$8:$M$169,5,FALSE))="","",VLOOKUP(RIGHT(V19,2)*4-1,ばら!$A$8:$M$169,5,FALSE))</f>
        <v>0</v>
      </c>
      <c r="AD19" s="105" t="str">
        <f>IF(ISERROR(VLOOKUP(RIGHT(V19,2)*4-3,ばら!$A$8:$M$169,2,FALSE))="","",VLOOKUP(RIGHT(V19,2)*4-3,ばら!$A$8:$M$169,2,FALSE))</f>
        <v/>
      </c>
    </row>
    <row r="20" spans="1:30" x14ac:dyDescent="0.2">
      <c r="A20">
        <v>2008</v>
      </c>
      <c r="B20">
        <f t="shared" si="0"/>
        <v>2008</v>
      </c>
      <c r="C20">
        <f>IF(ISERROR(VLOOKUP(RIGHT(A20,2)*4-2,ばら!$A$8:$M$169,3,FALSE))="","",VLOOKUP(RIGHT(A20,2)*4-2,ばら!$A$8:$M$169,3,FALSE))</f>
        <v>0</v>
      </c>
      <c r="D20">
        <f>IF(ISERROR(VLOOKUP(RIGHT(A20,2)*4-3,ばら!$A$8:$M$169,4,FALSE))="","",VLOOKUP(RIGHT(A20,2)*4-3,ばら!$A$8:$M$169,4,FALSE))</f>
        <v>0</v>
      </c>
      <c r="E20">
        <f>IF(ISERROR(VLOOKUP(RIGHT(A20,2)*4-3,ばら!$A$8:$M$169,5,FALSE))="","",VLOOKUP(RIGHT(A20,2)*4-3,ばら!$A$8:$M$169,5,FALSE))</f>
        <v>0</v>
      </c>
      <c r="F20">
        <f>IF(ISERROR(VLOOKUP(RIGHT(A20,2)*4,ばら!$A$8:$M$169,3,FALSE))="","",VLOOKUP(RIGHT(A20,2)*4,ばら!$A$8:$M$169,3,FALSE))</f>
        <v>0</v>
      </c>
      <c r="G20">
        <f>IF(ISERROR(VLOOKUP(RIGHT(A20,2)*4-1,ばら!$A$8:$M$169,4,FALSE))="","",VLOOKUP(RIGHT(A20,2)*4-1,ばら!$A$8:$M$169,4,FALSE))</f>
        <v>0</v>
      </c>
      <c r="H20">
        <f>IF(ISERROR(VLOOKUP(RIGHT(A20,2)*4-1,ばら!$A$8:$M$169,5,FALSE))="","",VLOOKUP(RIGHT(A20,2)*4-1,ばら!$A$8:$M$169,5,FALSE))</f>
        <v>0</v>
      </c>
      <c r="I20" s="105" t="str">
        <f>IF(ISERROR(VLOOKUP(RIGHT(A20,2)*4-3,ばら!$A$8:$M$169,2,FALSE))="","",VLOOKUP(RIGHT(A20,2)*4-3,ばら!$A$8:$M$169,2,FALSE))</f>
        <v/>
      </c>
      <c r="L20">
        <v>2020</v>
      </c>
      <c r="M20">
        <f t="shared" si="3"/>
        <v>2020</v>
      </c>
      <c r="N20">
        <f>IF(ISERROR(VLOOKUP(RIGHT(L20,2)*4-2,ばら!$A$8:$M$169,3,FALSE))="","",VLOOKUP(RIGHT(L20,2)*4-2,ばら!$A$8:$M$169,3,FALSE))</f>
        <v>0</v>
      </c>
      <c r="O20">
        <f>IF(ISERROR(VLOOKUP(RIGHT(L20,2)*4-3,ばら!$A$8:$M$169,4,FALSE))="","",VLOOKUP(RIGHT(L20,2)*4-3,ばら!$A$8:$M$169,4,FALSE))</f>
        <v>0</v>
      </c>
      <c r="P20">
        <f>IF(ISERROR(VLOOKUP(RIGHT(L20,2)*4-3,ばら!$A$8:$M$169,5,FALSE))="","",VLOOKUP(RIGHT(L20,2)*4-3,ばら!$A$8:$M$169,5,FALSE))</f>
        <v>0</v>
      </c>
      <c r="Q20">
        <f>IF(ISERROR(VLOOKUP(RIGHT(L20,2)*4,ばら!$A$8:$M$169,3,FALSE))="","",VLOOKUP(RIGHT(L20,2)*4,ばら!$A$8:$M$169,3,FALSE))</f>
        <v>0</v>
      </c>
      <c r="R20">
        <f>IF(ISERROR(VLOOKUP(RIGHT(L20,2)*4-1,ばら!$A$8:$M$169,4,FALSE))="","",VLOOKUP(RIGHT(L20,2)*4-1,ばら!$A$8:$M$169,4,FALSE))</f>
        <v>0</v>
      </c>
      <c r="S20">
        <f>IF(ISERROR(VLOOKUP(RIGHT(L20,2)*4-1,ばら!$A$8:$M$169,5,FALSE))="","",VLOOKUP(RIGHT(L20,2)*4-1,ばら!$A$8:$M$169,5,FALSE))</f>
        <v>0</v>
      </c>
      <c r="T20" s="105" t="str">
        <f>IF(ISERROR(VLOOKUP(RIGHT(L20,2)*4-3,ばら!$A$8:$M$169,2,FALSE))="","",VLOOKUP(RIGHT(L20,2)*4-3,ばら!$A$8:$M$169,2,FALSE))</f>
        <v/>
      </c>
      <c r="V20">
        <v>2032</v>
      </c>
      <c r="W20">
        <f t="shared" si="2"/>
        <v>2032</v>
      </c>
      <c r="X20">
        <f>IF(ISERROR(VLOOKUP(RIGHT(V20,2)*4-2,ばら!$A$8:$M$169,3,FALSE))="","",VLOOKUP(RIGHT(V20,2)*4-2,ばら!$A$8:$M$169,3,FALSE))</f>
        <v>0</v>
      </c>
      <c r="Y20">
        <f>IF(ISERROR(VLOOKUP(RIGHT(V20,2)*4-3,ばら!$A$8:$M$169,4,FALSE))="","",VLOOKUP(RIGHT(V20,2)*4-3,ばら!$A$8:$M$169,4,FALSE))</f>
        <v>0</v>
      </c>
      <c r="Z20">
        <f>IF(ISERROR(VLOOKUP(RIGHT(V20,2)*4-3,ばら!$A$8:$M$169,5,FALSE))="","",VLOOKUP(RIGHT(V20,2)*4-3,ばら!$A$8:$M$169,5,FALSE))</f>
        <v>0</v>
      </c>
      <c r="AA20">
        <f>IF(ISERROR(VLOOKUP(RIGHT(V20,2)*4,ばら!$A$8:$M$169,3,FALSE))="","",VLOOKUP(RIGHT(V20,2)*4,ばら!$A$8:$M$169,3,FALSE))</f>
        <v>0</v>
      </c>
      <c r="AB20">
        <f>IF(ISERROR(VLOOKUP(RIGHT(V20,2)*4-1,ばら!$A$8:$M$169,4,FALSE))="","",VLOOKUP(RIGHT(V20,2)*4-1,ばら!$A$8:$M$169,4,FALSE))</f>
        <v>0</v>
      </c>
      <c r="AC20">
        <f>IF(ISERROR(VLOOKUP(RIGHT(V20,2)*4-1,ばら!$A$8:$M$169,5,FALSE))="","",VLOOKUP(RIGHT(V20,2)*4-1,ばら!$A$8:$M$169,5,FALSE))</f>
        <v>0</v>
      </c>
      <c r="AD20" s="105" t="str">
        <f>IF(ISERROR(VLOOKUP(RIGHT(V20,2)*4-3,ばら!$A$8:$M$169,2,FALSE))="","",VLOOKUP(RIGHT(V20,2)*4-3,ばら!$A$8:$M$169,2,FALSE))</f>
        <v/>
      </c>
    </row>
    <row r="21" spans="1:30" x14ac:dyDescent="0.2">
      <c r="A21">
        <v>2009</v>
      </c>
      <c r="B21">
        <f t="shared" si="0"/>
        <v>2009</v>
      </c>
      <c r="C21">
        <f>IF(ISERROR(VLOOKUP(RIGHT(A21,2)*4-2,ばら!$A$8:$M$169,3,FALSE))="","",VLOOKUP(RIGHT(A21,2)*4-2,ばら!$A$8:$M$169,3,FALSE))</f>
        <v>0</v>
      </c>
      <c r="D21">
        <f>IF(ISERROR(VLOOKUP(RIGHT(A21,2)*4-3,ばら!$A$8:$M$169,4,FALSE))="","",VLOOKUP(RIGHT(A21,2)*4-3,ばら!$A$8:$M$169,4,FALSE))</f>
        <v>0</v>
      </c>
      <c r="E21">
        <f>IF(ISERROR(VLOOKUP(RIGHT(A21,2)*4-3,ばら!$A$8:$M$169,5,FALSE))="","",VLOOKUP(RIGHT(A21,2)*4-3,ばら!$A$8:$M$169,5,FALSE))</f>
        <v>0</v>
      </c>
      <c r="F21">
        <f>IF(ISERROR(VLOOKUP(RIGHT(A21,2)*4,ばら!$A$8:$M$169,3,FALSE))="","",VLOOKUP(RIGHT(A21,2)*4,ばら!$A$8:$M$169,3,FALSE))</f>
        <v>0</v>
      </c>
      <c r="G21">
        <f>IF(ISERROR(VLOOKUP(RIGHT(A21,2)*4-1,ばら!$A$8:$M$169,4,FALSE))="","",VLOOKUP(RIGHT(A21,2)*4-1,ばら!$A$8:$M$169,4,FALSE))</f>
        <v>0</v>
      </c>
      <c r="H21">
        <f>IF(ISERROR(VLOOKUP(RIGHT(A21,2)*4-1,ばら!$A$8:$M$169,5,FALSE))="","",VLOOKUP(RIGHT(A21,2)*4-1,ばら!$A$8:$M$169,5,FALSE))</f>
        <v>0</v>
      </c>
      <c r="I21" s="105" t="str">
        <f>IF(ISERROR(VLOOKUP(RIGHT(A21,2)*4-3,ばら!$A$8:$M$169,2,FALSE))="","",VLOOKUP(RIGHT(A21,2)*4-3,ばら!$A$8:$M$169,2,FALSE))</f>
        <v/>
      </c>
      <c r="L21">
        <v>2021</v>
      </c>
      <c r="M21">
        <f t="shared" si="3"/>
        <v>2021</v>
      </c>
      <c r="N21">
        <f>IF(ISERROR(VLOOKUP(RIGHT(L21,2)*4-2,ばら!$A$8:$M$169,3,FALSE))="","",VLOOKUP(RIGHT(L21,2)*4-2,ばら!$A$8:$M$169,3,FALSE))</f>
        <v>0</v>
      </c>
      <c r="O21">
        <f>IF(ISERROR(VLOOKUP(RIGHT(L21,2)*4-3,ばら!$A$8:$M$169,4,FALSE))="","",VLOOKUP(RIGHT(L21,2)*4-3,ばら!$A$8:$M$169,4,FALSE))</f>
        <v>0</v>
      </c>
      <c r="P21">
        <f>IF(ISERROR(VLOOKUP(RIGHT(L21,2)*4-3,ばら!$A$8:$M$169,5,FALSE))="","",VLOOKUP(RIGHT(L21,2)*4-3,ばら!$A$8:$M$169,5,FALSE))</f>
        <v>0</v>
      </c>
      <c r="Q21">
        <f>IF(ISERROR(VLOOKUP(RIGHT(L21,2)*4,ばら!$A$8:$M$169,3,FALSE))="","",VLOOKUP(RIGHT(L21,2)*4,ばら!$A$8:$M$169,3,FALSE))</f>
        <v>0</v>
      </c>
      <c r="R21">
        <f>IF(ISERROR(VLOOKUP(RIGHT(L21,2)*4-1,ばら!$A$8:$M$169,4,FALSE))="","",VLOOKUP(RIGHT(L21,2)*4-1,ばら!$A$8:$M$169,4,FALSE))</f>
        <v>0</v>
      </c>
      <c r="S21">
        <f>IF(ISERROR(VLOOKUP(RIGHT(L21,2)*4-1,ばら!$A$8:$M$169,5,FALSE))="","",VLOOKUP(RIGHT(L21,2)*4-1,ばら!$A$8:$M$169,5,FALSE))</f>
        <v>0</v>
      </c>
      <c r="T21" s="105" t="str">
        <f>IF(ISERROR(VLOOKUP(RIGHT(L21,2)*4-3,ばら!$A$8:$M$169,2,FALSE))="","",VLOOKUP(RIGHT(L21,2)*4-3,ばら!$A$8:$M$169,2,FALSE))</f>
        <v/>
      </c>
      <c r="V21">
        <v>2033</v>
      </c>
      <c r="W21">
        <f t="shared" si="2"/>
        <v>2033</v>
      </c>
      <c r="X21">
        <f>IF(ISERROR(VLOOKUP(RIGHT(V21,2)*4-2,ばら!$A$8:$M$169,3,FALSE))="","",VLOOKUP(RIGHT(V21,2)*4-2,ばら!$A$8:$M$169,3,FALSE))</f>
        <v>0</v>
      </c>
      <c r="Y21">
        <f>IF(ISERROR(VLOOKUP(RIGHT(V21,2)*4-3,ばら!$A$8:$M$169,4,FALSE))="","",VLOOKUP(RIGHT(V21,2)*4-3,ばら!$A$8:$M$169,4,FALSE))</f>
        <v>0</v>
      </c>
      <c r="Z21">
        <f>IF(ISERROR(VLOOKUP(RIGHT(V21,2)*4-3,ばら!$A$8:$M$169,5,FALSE))="","",VLOOKUP(RIGHT(V21,2)*4-3,ばら!$A$8:$M$169,5,FALSE))</f>
        <v>0</v>
      </c>
      <c r="AA21">
        <f>IF(ISERROR(VLOOKUP(RIGHT(V21,2)*4,ばら!$A$8:$M$169,3,FALSE))="","",VLOOKUP(RIGHT(V21,2)*4,ばら!$A$8:$M$169,3,FALSE))</f>
        <v>0</v>
      </c>
      <c r="AB21">
        <f>IF(ISERROR(VLOOKUP(RIGHT(V21,2)*4-1,ばら!$A$8:$M$169,4,FALSE))="","",VLOOKUP(RIGHT(V21,2)*4-1,ばら!$A$8:$M$169,4,FALSE))</f>
        <v>0</v>
      </c>
      <c r="AC21">
        <f>IF(ISERROR(VLOOKUP(RIGHT(V21,2)*4-1,ばら!$A$8:$M$169,5,FALSE))="","",VLOOKUP(RIGHT(V21,2)*4-1,ばら!$A$8:$M$169,5,FALSE))</f>
        <v>0</v>
      </c>
      <c r="AD21" s="105" t="str">
        <f>IF(ISERROR(VLOOKUP(RIGHT(V21,2)*4-3,ばら!$A$8:$M$169,2,FALSE))="","",VLOOKUP(RIGHT(V21,2)*4-3,ばら!$A$8:$M$169,2,FALSE))</f>
        <v/>
      </c>
    </row>
    <row r="22" spans="1:30" x14ac:dyDescent="0.2">
      <c r="A22">
        <v>2010</v>
      </c>
      <c r="B22">
        <f t="shared" si="0"/>
        <v>2010</v>
      </c>
      <c r="C22">
        <f>IF(ISERROR(VLOOKUP(RIGHT(A22,2)*4-2,ばら!$A$8:$M$169,3,FALSE))="","",VLOOKUP(RIGHT(A22,2)*4-2,ばら!$A$8:$M$169,3,FALSE))</f>
        <v>0</v>
      </c>
      <c r="D22">
        <f>IF(ISERROR(VLOOKUP(RIGHT(A22,2)*4-3,ばら!$A$8:$M$169,4,FALSE))="","",VLOOKUP(RIGHT(A22,2)*4-3,ばら!$A$8:$M$169,4,FALSE))</f>
        <v>0</v>
      </c>
      <c r="E22">
        <f>IF(ISERROR(VLOOKUP(RIGHT(A22,2)*4-3,ばら!$A$8:$M$169,5,FALSE))="","",VLOOKUP(RIGHT(A22,2)*4-3,ばら!$A$8:$M$169,5,FALSE))</f>
        <v>0</v>
      </c>
      <c r="F22">
        <f>IF(ISERROR(VLOOKUP(RIGHT(A22,2)*4,ばら!$A$8:$M$169,3,FALSE))="","",VLOOKUP(RIGHT(A22,2)*4,ばら!$A$8:$M$169,3,FALSE))</f>
        <v>0</v>
      </c>
      <c r="G22">
        <f>IF(ISERROR(VLOOKUP(RIGHT(A22,2)*4-1,ばら!$A$8:$M$169,4,FALSE))="","",VLOOKUP(RIGHT(A22,2)*4-1,ばら!$A$8:$M$169,4,FALSE))</f>
        <v>0</v>
      </c>
      <c r="H22">
        <f>IF(ISERROR(VLOOKUP(RIGHT(A22,2)*4-1,ばら!$A$8:$M$169,5,FALSE))="","",VLOOKUP(RIGHT(A22,2)*4-1,ばら!$A$8:$M$169,5,FALSE))</f>
        <v>0</v>
      </c>
      <c r="I22" s="105" t="str">
        <f>IF(ISERROR(VLOOKUP(RIGHT(A22,2)*4-3,ばら!$A$8:$M$169,2,FALSE))="","",VLOOKUP(RIGHT(A22,2)*4-3,ばら!$A$8:$M$169,2,FALSE))</f>
        <v/>
      </c>
      <c r="L22">
        <v>2022</v>
      </c>
      <c r="M22">
        <f t="shared" si="3"/>
        <v>2022</v>
      </c>
      <c r="N22">
        <f>IF(ISERROR(VLOOKUP(RIGHT(L22,2)*4-2,ばら!$A$8:$M$169,3,FALSE))="","",VLOOKUP(RIGHT(L22,2)*4-2,ばら!$A$8:$M$169,3,FALSE))</f>
        <v>0</v>
      </c>
      <c r="O22">
        <f>IF(ISERROR(VLOOKUP(RIGHT(L22,2)*4-3,ばら!$A$8:$M$169,4,FALSE))="","",VLOOKUP(RIGHT(L22,2)*4-3,ばら!$A$8:$M$169,4,FALSE))</f>
        <v>0</v>
      </c>
      <c r="P22">
        <f>IF(ISERROR(VLOOKUP(RIGHT(L22,2)*4-3,ばら!$A$8:$M$169,5,FALSE))="","",VLOOKUP(RIGHT(L22,2)*4-3,ばら!$A$8:$M$169,5,FALSE))</f>
        <v>0</v>
      </c>
      <c r="Q22">
        <f>IF(ISERROR(VLOOKUP(RIGHT(L22,2)*4,ばら!$A$8:$M$169,3,FALSE))="","",VLOOKUP(RIGHT(L22,2)*4,ばら!$A$8:$M$169,3,FALSE))</f>
        <v>0</v>
      </c>
      <c r="R22">
        <f>IF(ISERROR(VLOOKUP(RIGHT(L22,2)*4-1,ばら!$A$8:$M$169,4,FALSE))="","",VLOOKUP(RIGHT(L22,2)*4-1,ばら!$A$8:$M$169,4,FALSE))</f>
        <v>0</v>
      </c>
      <c r="S22">
        <f>IF(ISERROR(VLOOKUP(RIGHT(L22,2)*4-1,ばら!$A$8:$M$169,5,FALSE))="","",VLOOKUP(RIGHT(L22,2)*4-1,ばら!$A$8:$M$169,5,FALSE))</f>
        <v>0</v>
      </c>
      <c r="T22" s="105" t="str">
        <f>IF(ISERROR(VLOOKUP(RIGHT(L22,2)*4-3,ばら!$A$8:$M$169,2,FALSE))="","",VLOOKUP(RIGHT(L22,2)*4-3,ばら!$A$8:$M$169,2,FALSE))</f>
        <v/>
      </c>
      <c r="V22">
        <v>2034</v>
      </c>
      <c r="W22">
        <f t="shared" si="2"/>
        <v>2034</v>
      </c>
      <c r="X22">
        <f>IF(ISERROR(VLOOKUP(RIGHT(V22,2)*4-2,ばら!$A$8:$M$169,3,FALSE))="","",VLOOKUP(RIGHT(V22,2)*4-2,ばら!$A$8:$M$169,3,FALSE))</f>
        <v>0</v>
      </c>
      <c r="Y22">
        <f>IF(ISERROR(VLOOKUP(RIGHT(V22,2)*4-3,ばら!$A$8:$M$169,4,FALSE))="","",VLOOKUP(RIGHT(V22,2)*4-3,ばら!$A$8:$M$169,4,FALSE))</f>
        <v>0</v>
      </c>
      <c r="Z22">
        <f>IF(ISERROR(VLOOKUP(RIGHT(V22,2)*4-3,ばら!$A$8:$M$169,5,FALSE))="","",VLOOKUP(RIGHT(V22,2)*4-3,ばら!$A$8:$M$169,5,FALSE))</f>
        <v>0</v>
      </c>
      <c r="AA22">
        <f>IF(ISERROR(VLOOKUP(RIGHT(V22,2)*4,ばら!$A$8:$M$169,3,FALSE))="","",VLOOKUP(RIGHT(V22,2)*4,ばら!$A$8:$M$169,3,FALSE))</f>
        <v>0</v>
      </c>
      <c r="AB22">
        <f>IF(ISERROR(VLOOKUP(RIGHT(V22,2)*4-1,ばら!$A$8:$M$169,4,FALSE))="","",VLOOKUP(RIGHT(V22,2)*4-1,ばら!$A$8:$M$169,4,FALSE))</f>
        <v>0</v>
      </c>
      <c r="AC22">
        <f>IF(ISERROR(VLOOKUP(RIGHT(V22,2)*4-1,ばら!$A$8:$M$169,5,FALSE))="","",VLOOKUP(RIGHT(V22,2)*4-1,ばら!$A$8:$M$169,5,FALSE))</f>
        <v>0</v>
      </c>
      <c r="AD22" s="105" t="str">
        <f>IF(ISERROR(VLOOKUP(RIGHT(V22,2)*4-3,ばら!$A$8:$M$169,2,FALSE))="","",VLOOKUP(RIGHT(V22,2)*4-3,ばら!$A$8:$M$169,2,FALSE))</f>
        <v/>
      </c>
    </row>
    <row r="23" spans="1:30" x14ac:dyDescent="0.2">
      <c r="A23">
        <v>2011</v>
      </c>
      <c r="B23">
        <f>$J$1*100000+A23</f>
        <v>2011</v>
      </c>
      <c r="C23">
        <f>IF(ISERROR(VLOOKUP(RIGHT(A23,2)*4-2,ばら!$A$8:$M$169,3,FALSE))="","",VLOOKUP(RIGHT(A23,2)*4-2,ばら!$A$8:$M$169,3,FALSE))</f>
        <v>0</v>
      </c>
      <c r="D23">
        <f>IF(ISERROR(VLOOKUP(RIGHT(A23,2)*4-3,ばら!$A$8:$M$169,4,FALSE))="","",VLOOKUP(RIGHT(A23,2)*4-3,ばら!$A$8:$M$169,4,FALSE))</f>
        <v>0</v>
      </c>
      <c r="E23">
        <f>IF(ISERROR(VLOOKUP(RIGHT(A23,2)*4-3,ばら!$A$8:$M$169,5,FALSE))="","",VLOOKUP(RIGHT(A23,2)*4-3,ばら!$A$8:$M$169,5,FALSE))</f>
        <v>0</v>
      </c>
      <c r="F23">
        <f>IF(ISERROR(VLOOKUP(RIGHT(A23,2)*4,ばら!$A$8:$M$169,3,FALSE))="","",VLOOKUP(RIGHT(A23,2)*4,ばら!$A$8:$M$169,3,FALSE))</f>
        <v>0</v>
      </c>
      <c r="G23">
        <f>IF(ISERROR(VLOOKUP(RIGHT(A23,2)*4-1,ばら!$A$8:$M$169,4,FALSE))="","",VLOOKUP(RIGHT(A23,2)*4-1,ばら!$A$8:$M$169,4,FALSE))</f>
        <v>0</v>
      </c>
      <c r="H23">
        <f>IF(ISERROR(VLOOKUP(RIGHT(A23,2)*4-1,ばら!$A$8:$M$169,5,FALSE))="","",VLOOKUP(RIGHT(A23,2)*4-1,ばら!$A$8:$M$169,5,FALSE))</f>
        <v>0</v>
      </c>
      <c r="I23" s="105" t="str">
        <f>IF(ISERROR(VLOOKUP(RIGHT(A23,2)*4-3,ばら!$A$8:$M$169,2,FALSE))="","",VLOOKUP(RIGHT(A23,2)*4-3,ばら!$A$8:$M$169,2,FALSE))</f>
        <v/>
      </c>
      <c r="L23">
        <v>2023</v>
      </c>
      <c r="M23">
        <f t="shared" si="3"/>
        <v>2023</v>
      </c>
      <c r="N23">
        <f>IF(ISERROR(VLOOKUP(RIGHT(L23,2)*4-2,ばら!$A$8:$M$169,3,FALSE))="","",VLOOKUP(RIGHT(L23,2)*4-2,ばら!$A$8:$M$169,3,FALSE))</f>
        <v>0</v>
      </c>
      <c r="O23">
        <f>IF(ISERROR(VLOOKUP(RIGHT(L23,2)*4-3,ばら!$A$8:$M$169,4,FALSE))="","",VLOOKUP(RIGHT(L23,2)*4-3,ばら!$A$8:$M$169,4,FALSE))</f>
        <v>0</v>
      </c>
      <c r="P23">
        <f>IF(ISERROR(VLOOKUP(RIGHT(L23,2)*4-3,ばら!$A$8:$M$169,5,FALSE))="","",VLOOKUP(RIGHT(L23,2)*4-3,ばら!$A$8:$M$169,5,FALSE))</f>
        <v>0</v>
      </c>
      <c r="Q23">
        <f>IF(ISERROR(VLOOKUP(RIGHT(L23,2)*4,ばら!$A$8:$M$169,3,FALSE))="","",VLOOKUP(RIGHT(L23,2)*4,ばら!$A$8:$M$169,3,FALSE))</f>
        <v>0</v>
      </c>
      <c r="R23">
        <f>IF(ISERROR(VLOOKUP(RIGHT(L23,2)*4-1,ばら!$A$8:$M$169,4,FALSE))="","",VLOOKUP(RIGHT(L23,2)*4-1,ばら!$A$8:$M$169,4,FALSE))</f>
        <v>0</v>
      </c>
      <c r="S23">
        <f>IF(ISERROR(VLOOKUP(RIGHT(L23,2)*4-1,ばら!$A$8:$M$169,5,FALSE))="","",VLOOKUP(RIGHT(L23,2)*4-1,ばら!$A$8:$M$169,5,FALSE))</f>
        <v>0</v>
      </c>
      <c r="T23" s="105" t="str">
        <f>IF(ISERROR(VLOOKUP(RIGHT(L23,2)*4-3,ばら!$A$8:$M$169,2,FALSE))="","",VLOOKUP(RIGHT(L23,2)*4-3,ばら!$A$8:$M$169,2,FALSE))</f>
        <v/>
      </c>
      <c r="V23">
        <v>2035</v>
      </c>
      <c r="W23">
        <f t="shared" si="2"/>
        <v>2035</v>
      </c>
      <c r="X23">
        <f>IF(ISERROR(VLOOKUP(RIGHT(V23,2)*4-2,ばら!$A$8:$M$169,3,FALSE))="","",VLOOKUP(RIGHT(V23,2)*4-2,ばら!$A$8:$M$169,3,FALSE))</f>
        <v>0</v>
      </c>
      <c r="Y23">
        <f>IF(ISERROR(VLOOKUP(RIGHT(V23,2)*4-3,ばら!$A$8:$M$169,4,FALSE))="","",VLOOKUP(RIGHT(V23,2)*4-3,ばら!$A$8:$M$169,4,FALSE))</f>
        <v>0</v>
      </c>
      <c r="Z23">
        <f>IF(ISERROR(VLOOKUP(RIGHT(V23,2)*4-3,ばら!$A$8:$M$169,5,FALSE))="","",VLOOKUP(RIGHT(V23,2)*4-3,ばら!$A$8:$M$169,5,FALSE))</f>
        <v>0</v>
      </c>
      <c r="AA23">
        <f>IF(ISERROR(VLOOKUP(RIGHT(V23,2)*4,ばら!$A$8:$M$169,3,FALSE))="","",VLOOKUP(RIGHT(V23,2)*4,ばら!$A$8:$M$169,3,FALSE))</f>
        <v>0</v>
      </c>
      <c r="AB23">
        <f>IF(ISERROR(VLOOKUP(RIGHT(V23,2)*4-1,ばら!$A$8:$M$169,4,FALSE))="","",VLOOKUP(RIGHT(V23,2)*4-1,ばら!$A$8:$M$169,4,FALSE))</f>
        <v>0</v>
      </c>
      <c r="AC23">
        <f>IF(ISERROR(VLOOKUP(RIGHT(V23,2)*4-1,ばら!$A$8:$M$169,5,FALSE))="","",VLOOKUP(RIGHT(V23,2)*4-1,ばら!$A$8:$M$169,5,FALSE))</f>
        <v>0</v>
      </c>
      <c r="AD23" s="105" t="str">
        <f>IF(ISERROR(VLOOKUP(RIGHT(V23,2)*4-3,ばら!$A$8:$M$169,2,FALSE))="","",VLOOKUP(RIGHT(V23,2)*4-3,ばら!$A$8:$M$169,2,FALSE))</f>
        <v/>
      </c>
    </row>
    <row r="24" spans="1:30" ht="13.5" thickBot="1" x14ac:dyDescent="0.25">
      <c r="A24" s="106">
        <v>2012</v>
      </c>
      <c r="B24" s="106">
        <f>$J$1*100000+A24</f>
        <v>2012</v>
      </c>
      <c r="C24" s="106">
        <f>IF(ISERROR(VLOOKUP(RIGHT(A24,2)*4-2,ばら!$A$8:$M$169,3,FALSE))="","",VLOOKUP(RIGHT(A24,2)*4-2,ばら!$A$8:$M$169,3,FALSE))</f>
        <v>0</v>
      </c>
      <c r="D24" s="106">
        <f>IF(ISERROR(VLOOKUP(RIGHT(A24,2)*4-3,ばら!$A$8:$M$169,4,FALSE))="","",VLOOKUP(RIGHT(A24,2)*4-3,ばら!$A$8:$M$169,4,FALSE))</f>
        <v>0</v>
      </c>
      <c r="E24" s="106">
        <f>IF(ISERROR(VLOOKUP(RIGHT(A24,2)*4-3,ばら!$A$8:$M$169,5,FALSE))="","",VLOOKUP(RIGHT(A24,2)*4-3,ばら!$A$8:$M$169,5,FALSE))</f>
        <v>0</v>
      </c>
      <c r="F24" s="106">
        <f>IF(ISERROR(VLOOKUP(RIGHT(A24,2)*4,ばら!$A$8:$M$169,3,FALSE))="","",VLOOKUP(RIGHT(A24,2)*4,ばら!$A$8:$M$169,3,FALSE))</f>
        <v>0</v>
      </c>
      <c r="G24" s="106">
        <f>IF(ISERROR(VLOOKUP(RIGHT(A24,2)*4-1,ばら!$A$8:$M$169,4,FALSE))="","",VLOOKUP(RIGHT(A24,2)*4-1,ばら!$A$8:$M$169,4,FALSE))</f>
        <v>0</v>
      </c>
      <c r="H24" s="106">
        <f>IF(ISERROR(VLOOKUP(RIGHT(A24,2)*4-1,ばら!$A$8:$M$169,5,FALSE))="","",VLOOKUP(RIGHT(A24,2)*4-1,ばら!$A$8:$M$169,5,FALSE))</f>
        <v>0</v>
      </c>
      <c r="I24" s="107" t="str">
        <f>IF(ISERROR(VLOOKUP(RIGHT(A24,2)*4-3,ばら!$A$8:$M$169,2,FALSE))="","",VLOOKUP(RIGHT(A24,2)*4-3,ばら!$A$8:$M$169,2,FALSE))</f>
        <v/>
      </c>
      <c r="J24" s="106"/>
      <c r="K24" s="106"/>
      <c r="L24" s="106">
        <v>2024</v>
      </c>
      <c r="M24" s="106">
        <f t="shared" si="3"/>
        <v>2024</v>
      </c>
      <c r="N24" s="106">
        <f>IF(ISERROR(VLOOKUP(RIGHT(L24,2)*4-2,ばら!$A$8:$M$169,3,FALSE))="","",VLOOKUP(RIGHT(L24,2)*4-2,ばら!$A$8:$M$169,3,FALSE))</f>
        <v>0</v>
      </c>
      <c r="O24" s="106">
        <f>IF(ISERROR(VLOOKUP(RIGHT(L24,2)*4-3,ばら!$A$8:$M$169,4,FALSE))="","",VLOOKUP(RIGHT(L24,2)*4-3,ばら!$A$8:$M$169,4,FALSE))</f>
        <v>0</v>
      </c>
      <c r="P24" s="106">
        <f>IF(ISERROR(VLOOKUP(RIGHT(L24,2)*4-3,ばら!$A$8:$M$169,5,FALSE))="","",VLOOKUP(RIGHT(L24,2)*4-3,ばら!$A$8:$M$169,5,FALSE))</f>
        <v>0</v>
      </c>
      <c r="Q24" s="106">
        <f>IF(ISERROR(VLOOKUP(RIGHT(L24,2)*4,ばら!$A$8:$M$169,3,FALSE))="","",VLOOKUP(RIGHT(L24,2)*4,ばら!$A$8:$M$169,3,FALSE))</f>
        <v>0</v>
      </c>
      <c r="R24" s="106">
        <f>IF(ISERROR(VLOOKUP(RIGHT(L24,2)*4-1,ばら!$A$8:$M$169,4,FALSE))="","",VLOOKUP(RIGHT(L24,2)*4-1,ばら!$A$8:$M$169,4,FALSE))</f>
        <v>0</v>
      </c>
      <c r="S24" s="106">
        <f>IF(ISERROR(VLOOKUP(RIGHT(L24,2)*4-1,ばら!$A$8:$M$169,5,FALSE))="","",VLOOKUP(RIGHT(L24,2)*4-1,ばら!$A$8:$M$169,5,FALSE))</f>
        <v>0</v>
      </c>
      <c r="T24" s="107" t="str">
        <f>IF(ISERROR(VLOOKUP(RIGHT(L24,2)*4-3,ばら!$A$8:$M$169,2,FALSE))="","",VLOOKUP(RIGHT(L24,2)*4-3,ばら!$A$8:$M$169,2,FALSE))</f>
        <v/>
      </c>
      <c r="U24" s="106"/>
      <c r="V24" s="106">
        <v>2036</v>
      </c>
      <c r="W24" s="106">
        <f t="shared" si="2"/>
        <v>2036</v>
      </c>
      <c r="X24" s="106">
        <f>IF(ISERROR(VLOOKUP(RIGHT(V24,2)*4-2,ばら!$A$8:$M$169,3,FALSE))="","",VLOOKUP(RIGHT(V24,2)*4-2,ばら!$A$8:$M$169,3,FALSE))</f>
        <v>0</v>
      </c>
      <c r="Y24" s="106">
        <f>IF(ISERROR(VLOOKUP(RIGHT(V24,2)*4-3,ばら!$A$8:$M$169,4,FALSE))="","",VLOOKUP(RIGHT(V24,2)*4-3,ばら!$A$8:$M$169,4,FALSE))</f>
        <v>0</v>
      </c>
      <c r="Z24" s="106">
        <f>IF(ISERROR(VLOOKUP(RIGHT(V24,2)*4-3,ばら!$A$8:$M$169,5,FALSE))="","",VLOOKUP(RIGHT(V24,2)*4-3,ばら!$A$8:$M$169,5,FALSE))</f>
        <v>0</v>
      </c>
      <c r="AA24" s="106">
        <f>IF(ISERROR(VLOOKUP(RIGHT(V24,2)*4,ばら!$A$8:$M$169,3,FALSE))="","",VLOOKUP(RIGHT(V24,2)*4,ばら!$A$8:$M$169,3,FALSE))</f>
        <v>0</v>
      </c>
      <c r="AB24" s="106">
        <f>IF(ISERROR(VLOOKUP(RIGHT(V24,2)*4-1,ばら!$A$8:$M$169,4,FALSE))="","",VLOOKUP(RIGHT(V24,2)*4-1,ばら!$A$8:$M$169,4,FALSE))</f>
        <v>0</v>
      </c>
      <c r="AC24" s="106">
        <f>IF(ISERROR(VLOOKUP(RIGHT(V24,2)*4-1,ばら!$A$8:$M$169,5,FALSE))="","",VLOOKUP(RIGHT(V24,2)*4-1,ばら!$A$8:$M$169,5,FALSE))</f>
        <v>0</v>
      </c>
      <c r="AD24" s="107" t="str">
        <f>IF(ISERROR(VLOOKUP(RIGHT(V24,2)*4-3,ばら!$A$8:$M$169,2,FALSE))="","",VLOOKUP(RIGHT(V24,2)*4-3,ばら!$A$8:$M$169,2,FALSE))</f>
        <v/>
      </c>
    </row>
    <row r="25" spans="1:30" x14ac:dyDescent="0.2">
      <c r="A25">
        <v>3001</v>
      </c>
      <c r="B25">
        <f t="shared" si="0"/>
        <v>3001</v>
      </c>
      <c r="C25">
        <f>IF(ISERROR(VLOOKUP(RIGHT(A25,2)*4-2,ゆり!$A$8:$M$169,3,FALSE))="","",VLOOKUP(RIGHT(A25,2)*4-2,ゆり!$A$8:$M$169,3,FALSE))</f>
        <v>0</v>
      </c>
      <c r="D25">
        <f>IF(ISERROR(VLOOKUP(RIGHT(A25,2)*4-3,ゆり!$A$8:$M$169,4,FALSE))="","",VLOOKUP(RIGHT(A25,2)*4-3,ゆり!$A$8:$M$169,4,FALSE))</f>
        <v>0</v>
      </c>
      <c r="E25">
        <f>IF(ISERROR(VLOOKUP(RIGHT(A25,2)*4-3,ゆり!$A$8:$M$169,5,FALSE))="","",VLOOKUP(RIGHT(A25,2)*4-3,ゆり!$A$8:$M$169,5,FALSE))</f>
        <v>0</v>
      </c>
      <c r="F25">
        <f>IF(ISERROR(VLOOKUP(RIGHT(A25,2)*4,ゆり!$A$8:$M$169,3,FALSE))="","",VLOOKUP(RIGHT(A25,2)*4,ゆり!$A$8:$M$169,3,FALSE))</f>
        <v>0</v>
      </c>
      <c r="G25">
        <f>IF(ISERROR(VLOOKUP(RIGHT(A25,2)*4-1,ゆり!$A$8:$M$169,4,FALSE))="","",VLOOKUP(RIGHT(A25,2)*4-1,ゆり!$A$8:$M$169,4,FALSE))</f>
        <v>0</v>
      </c>
      <c r="H25">
        <f>IF(ISERROR(VLOOKUP(RIGHT(A25,2)*4-1,ゆり!$A$8:$M$169,5,FALSE))="","",VLOOKUP(RIGHT(A25,2)*4-1,ゆり!$A$8:$M$169,5,FALSE))</f>
        <v>0</v>
      </c>
      <c r="I25" s="105" t="str">
        <f>IF(ISERROR(VLOOKUP(RIGHT(A25,2)*4-3,ゆり!$A$8:$M$169,2,FALSE))="","",VLOOKUP(RIGHT(A25,2)*4-3,ゆり!$A$8:$M$169,2,FALSE))</f>
        <v/>
      </c>
      <c r="L25">
        <v>3013</v>
      </c>
      <c r="M25">
        <f t="shared" si="3"/>
        <v>3013</v>
      </c>
      <c r="N25">
        <f>IF(ISERROR(VLOOKUP(RIGHT(L25,2)*4-2,ゆり!$A$8:$M$169,3,FALSE))="","",VLOOKUP(RIGHT(L25,2)*4-2,ゆり!$A$8:$M$169,3,FALSE))</f>
        <v>0</v>
      </c>
      <c r="O25">
        <f>IF(ISERROR(VLOOKUP(RIGHT(L25,2)*4-3,ゆり!$A$8:$M$169,4,FALSE))="","",VLOOKUP(RIGHT(L25,2)*4-3,ゆり!$A$8:$M$169,4,FALSE))</f>
        <v>0</v>
      </c>
      <c r="P25">
        <f>IF(ISERROR(VLOOKUP(RIGHT(L25,2)*4-3,ゆり!$A$8:$M$169,5,FALSE))="","",VLOOKUP(RIGHT(L25,2)*4-3,ゆり!$A$8:$M$169,5,FALSE))</f>
        <v>0</v>
      </c>
      <c r="Q25">
        <f>IF(ISERROR(VLOOKUP(RIGHT(L25,2)*4,ゆり!$A$8:$M$169,3,FALSE))="","",VLOOKUP(RIGHT(L25,2)*4,ゆり!$A$8:$M$169,3,FALSE))</f>
        <v>0</v>
      </c>
      <c r="R25">
        <f>IF(ISERROR(VLOOKUP(RIGHT(L25,2)*4-1,ゆり!$A$8:$M$169,4,FALSE))="","",VLOOKUP(RIGHT(L25,2)*4-1,ゆり!$A$8:$M$169,4,FALSE))</f>
        <v>0</v>
      </c>
      <c r="S25">
        <f>IF(ISERROR(VLOOKUP(RIGHT(L25,2)*4-1,ゆり!$A$8:$M$169,5,FALSE))="","",VLOOKUP(RIGHT(L25,2)*4-1,ゆり!$A$8:$M$169,5,FALSE))</f>
        <v>0</v>
      </c>
      <c r="T25" s="105" t="str">
        <f>IF(ISERROR(VLOOKUP(RIGHT(L25,2)*4-3,ゆり!$A$8:$M$169,2,FALSE))="","",VLOOKUP(RIGHT(L25,2)*4-3,ゆり!$A$8:$M$169,2,FALSE))</f>
        <v/>
      </c>
      <c r="V25">
        <v>3025</v>
      </c>
      <c r="W25">
        <f t="shared" si="2"/>
        <v>3025</v>
      </c>
      <c r="X25">
        <f>IF(ISERROR(VLOOKUP(RIGHT(V25,2)*4-2,ゆり!$A$8:$M$169,3,FALSE))="","",VLOOKUP(RIGHT(V25,2)*4-2,ゆり!$A$8:$M$169,3,FALSE))</f>
        <v>0</v>
      </c>
      <c r="Y25">
        <f>IF(ISERROR(VLOOKUP(RIGHT(V25,2)*4-3,ゆり!$A$8:$M$169,4,FALSE))="","",VLOOKUP(RIGHT(V25,2)*4-3,ゆり!$A$8:$M$169,4,FALSE))</f>
        <v>0</v>
      </c>
      <c r="Z25">
        <f>IF(ISERROR(VLOOKUP(RIGHT(V25,2)*4-3,ゆり!$A$8:$M$169,5,FALSE))="","",VLOOKUP(RIGHT(V25,2)*4-3,ゆり!$A$8:$M$169,5,FALSE))</f>
        <v>0</v>
      </c>
      <c r="AA25">
        <f>IF(ISERROR(VLOOKUP(RIGHT(V25,2)*4,ゆり!$A$8:$M$169,3,FALSE))="","",VLOOKUP(RIGHT(V25,2)*4,ゆり!$A$8:$M$169,3,FALSE))</f>
        <v>0</v>
      </c>
      <c r="AB25">
        <f>IF(ISERROR(VLOOKUP(RIGHT(V25,2)*4-1,ゆり!$A$8:$M$169,4,FALSE))="","",VLOOKUP(RIGHT(V25,2)*4-1,ゆり!$A$8:$M$169,4,FALSE))</f>
        <v>0</v>
      </c>
      <c r="AC25">
        <f>IF(ISERROR(VLOOKUP(RIGHT(V25,2)*4-1,ゆり!$A$8:$M$169,5,FALSE))="","",VLOOKUP(RIGHT(V25,2)*4-1,ゆり!$A$8:$M$169,5,FALSE))</f>
        <v>0</v>
      </c>
      <c r="AD25" s="105" t="str">
        <f>IF(ISERROR(VLOOKUP(RIGHT(V25,2)*4-3,ゆり!$A$8:$M$169,2,FALSE))="","",VLOOKUP(RIGHT(V25,2)*4-3,ゆり!$A$8:$M$169,2,FALSE))</f>
        <v/>
      </c>
    </row>
    <row r="26" spans="1:30" x14ac:dyDescent="0.2">
      <c r="A26">
        <v>3002</v>
      </c>
      <c r="B26">
        <f t="shared" si="0"/>
        <v>3002</v>
      </c>
      <c r="C26">
        <f>IF(ISERROR(VLOOKUP(RIGHT(A26,2)*4-2,ゆり!$A$8:$M$169,3,FALSE))="","",VLOOKUP(RIGHT(A26,2)*4-2,ゆり!$A$8:$M$169,3,FALSE))</f>
        <v>0</v>
      </c>
      <c r="D26">
        <f>IF(ISERROR(VLOOKUP(RIGHT(A26,2)*4-3,ゆり!$A$8:$M$169,4,FALSE))="","",VLOOKUP(RIGHT(A26,2)*4-3,ゆり!$A$8:$M$169,4,FALSE))</f>
        <v>0</v>
      </c>
      <c r="E26">
        <f>IF(ISERROR(VLOOKUP(RIGHT(A26,2)*4-3,ゆり!$A$8:$M$169,5,FALSE))="","",VLOOKUP(RIGHT(A26,2)*4-3,ゆり!$A$8:$M$169,5,FALSE))</f>
        <v>0</v>
      </c>
      <c r="F26">
        <f>IF(ISERROR(VLOOKUP(RIGHT(A26,2)*4,ゆり!$A$8:$M$169,3,FALSE))="","",VLOOKUP(RIGHT(A26,2)*4,ゆり!$A$8:$M$169,3,FALSE))</f>
        <v>0</v>
      </c>
      <c r="G26">
        <f>IF(ISERROR(VLOOKUP(RIGHT(A26,2)*4-1,ゆり!$A$8:$M$169,4,FALSE))="","",VLOOKUP(RIGHT(A26,2)*4-1,ゆり!$A$8:$M$169,4,FALSE))</f>
        <v>0</v>
      </c>
      <c r="H26">
        <f>IF(ISERROR(VLOOKUP(RIGHT(A26,2)*4-1,ゆり!$A$8:$M$169,5,FALSE))="","",VLOOKUP(RIGHT(A26,2)*4-1,ゆり!$A$8:$M$169,5,FALSE))</f>
        <v>0</v>
      </c>
      <c r="I26" s="105" t="str">
        <f>IF(ISERROR(VLOOKUP(RIGHT(A26,2)*4-3,ゆり!$A$8:$M$169,2,FALSE))="","",VLOOKUP(RIGHT(A26,2)*4-3,ゆり!$A$8:$M$169,2,FALSE))</f>
        <v/>
      </c>
      <c r="L26">
        <v>3014</v>
      </c>
      <c r="M26">
        <f t="shared" si="3"/>
        <v>3014</v>
      </c>
      <c r="N26">
        <f>IF(ISERROR(VLOOKUP(RIGHT(L26,2)*4-2,ゆり!$A$8:$M$169,3,FALSE))="","",VLOOKUP(RIGHT(L26,2)*4-2,ゆり!$A$8:$M$169,3,FALSE))</f>
        <v>0</v>
      </c>
      <c r="O26">
        <f>IF(ISERROR(VLOOKUP(RIGHT(L26,2)*4-3,ゆり!$A$8:$M$169,4,FALSE))="","",VLOOKUP(RIGHT(L26,2)*4-3,ゆり!$A$8:$M$169,4,FALSE))</f>
        <v>0</v>
      </c>
      <c r="P26">
        <f>IF(ISERROR(VLOOKUP(RIGHT(L26,2)*4-3,ゆり!$A$8:$M$169,5,FALSE))="","",VLOOKUP(RIGHT(L26,2)*4-3,ゆり!$A$8:$M$169,5,FALSE))</f>
        <v>0</v>
      </c>
      <c r="Q26">
        <f>IF(ISERROR(VLOOKUP(RIGHT(L26,2)*4,ゆり!$A$8:$M$169,3,FALSE))="","",VLOOKUP(RIGHT(L26,2)*4,ゆり!$A$8:$M$169,3,FALSE))</f>
        <v>0</v>
      </c>
      <c r="R26">
        <f>IF(ISERROR(VLOOKUP(RIGHT(L26,2)*4-1,ゆり!$A$8:$M$169,4,FALSE))="","",VLOOKUP(RIGHT(L26,2)*4-1,ゆり!$A$8:$M$169,4,FALSE))</f>
        <v>0</v>
      </c>
      <c r="S26">
        <f>IF(ISERROR(VLOOKUP(RIGHT(L26,2)*4-1,ゆり!$A$8:$M$169,5,FALSE))="","",VLOOKUP(RIGHT(L26,2)*4-1,ゆり!$A$8:$M$169,5,FALSE))</f>
        <v>0</v>
      </c>
      <c r="T26" s="105" t="str">
        <f>IF(ISERROR(VLOOKUP(RIGHT(L26,2)*4-3,ゆり!$A$8:$M$169,2,FALSE))="","",VLOOKUP(RIGHT(L26,2)*4-3,ゆり!$A$8:$M$169,2,FALSE))</f>
        <v/>
      </c>
      <c r="V26">
        <v>3026</v>
      </c>
      <c r="W26">
        <f t="shared" si="2"/>
        <v>3026</v>
      </c>
      <c r="X26">
        <f>IF(ISERROR(VLOOKUP(RIGHT(V26,2)*4-2,ゆり!$A$8:$M$169,3,FALSE))="","",VLOOKUP(RIGHT(V26,2)*4-2,ゆり!$A$8:$M$169,3,FALSE))</f>
        <v>0</v>
      </c>
      <c r="Y26">
        <f>IF(ISERROR(VLOOKUP(RIGHT(V26,2)*4-3,ゆり!$A$8:$M$169,4,FALSE))="","",VLOOKUP(RIGHT(V26,2)*4-3,ゆり!$A$8:$M$169,4,FALSE))</f>
        <v>0</v>
      </c>
      <c r="Z26">
        <f>IF(ISERROR(VLOOKUP(RIGHT(V26,2)*4-3,ゆり!$A$8:$M$169,5,FALSE))="","",VLOOKUP(RIGHT(V26,2)*4-3,ゆり!$A$8:$M$169,5,FALSE))</f>
        <v>0</v>
      </c>
      <c r="AA26">
        <f>IF(ISERROR(VLOOKUP(RIGHT(V26,2)*4,ゆり!$A$8:$M$169,3,FALSE))="","",VLOOKUP(RIGHT(V26,2)*4,ゆり!$A$8:$M$169,3,FALSE))</f>
        <v>0</v>
      </c>
      <c r="AB26">
        <f>IF(ISERROR(VLOOKUP(RIGHT(V26,2)*4-1,ゆり!$A$8:$M$169,4,FALSE))="","",VLOOKUP(RIGHT(V26,2)*4-1,ゆり!$A$8:$M$169,4,FALSE))</f>
        <v>0</v>
      </c>
      <c r="AC26">
        <f>IF(ISERROR(VLOOKUP(RIGHT(V26,2)*4-1,ゆり!$A$8:$M$169,5,FALSE))="","",VLOOKUP(RIGHT(V26,2)*4-1,ゆり!$A$8:$M$169,5,FALSE))</f>
        <v>0</v>
      </c>
      <c r="AD26" s="105" t="str">
        <f>IF(ISERROR(VLOOKUP(RIGHT(V26,2)*4-3,ゆり!$A$8:$M$169,2,FALSE))="","",VLOOKUP(RIGHT(V26,2)*4-3,ゆり!$A$8:$M$169,2,FALSE))</f>
        <v/>
      </c>
    </row>
    <row r="27" spans="1:30" x14ac:dyDescent="0.2">
      <c r="A27">
        <v>3003</v>
      </c>
      <c r="B27">
        <f t="shared" si="0"/>
        <v>3003</v>
      </c>
      <c r="C27">
        <f>IF(ISERROR(VLOOKUP(RIGHT(A27,2)*4-2,ゆり!$A$8:$M$169,3,FALSE))="","",VLOOKUP(RIGHT(A27,2)*4-2,ゆり!$A$8:$M$169,3,FALSE))</f>
        <v>0</v>
      </c>
      <c r="D27">
        <f>IF(ISERROR(VLOOKUP(RIGHT(A27,2)*4-3,ゆり!$A$8:$M$169,4,FALSE))="","",VLOOKUP(RIGHT(A27,2)*4-3,ゆり!$A$8:$M$169,4,FALSE))</f>
        <v>0</v>
      </c>
      <c r="E27">
        <f>IF(ISERROR(VLOOKUP(RIGHT(A27,2)*4-3,ゆり!$A$8:$M$169,5,FALSE))="","",VLOOKUP(RIGHT(A27,2)*4-3,ゆり!$A$8:$M$169,5,FALSE))</f>
        <v>0</v>
      </c>
      <c r="F27">
        <f>IF(ISERROR(VLOOKUP(RIGHT(A27,2)*4,ゆり!$A$8:$M$169,3,FALSE))="","",VLOOKUP(RIGHT(A27,2)*4,ゆり!$A$8:$M$169,3,FALSE))</f>
        <v>0</v>
      </c>
      <c r="G27">
        <f>IF(ISERROR(VLOOKUP(RIGHT(A27,2)*4-1,ゆり!$A$8:$M$169,4,FALSE))="","",VLOOKUP(RIGHT(A27,2)*4-1,ゆり!$A$8:$M$169,4,FALSE))</f>
        <v>0</v>
      </c>
      <c r="H27">
        <f>IF(ISERROR(VLOOKUP(RIGHT(A27,2)*4-1,ゆり!$A$8:$M$169,5,FALSE))="","",VLOOKUP(RIGHT(A27,2)*4-1,ゆり!$A$8:$M$169,5,FALSE))</f>
        <v>0</v>
      </c>
      <c r="I27" s="105" t="str">
        <f>IF(ISERROR(VLOOKUP(RIGHT(A27,2)*4-3,ゆり!$A$8:$M$169,2,FALSE))="","",VLOOKUP(RIGHT(A27,2)*4-3,ゆり!$A$8:$M$169,2,FALSE))</f>
        <v/>
      </c>
      <c r="L27">
        <v>3015</v>
      </c>
      <c r="M27">
        <f t="shared" si="3"/>
        <v>3015</v>
      </c>
      <c r="N27">
        <f>IF(ISERROR(VLOOKUP(RIGHT(L27,2)*4-2,ゆり!$A$8:$M$169,3,FALSE))="","",VLOOKUP(RIGHT(L27,2)*4-2,ゆり!$A$8:$M$169,3,FALSE))</f>
        <v>0</v>
      </c>
      <c r="O27">
        <f>IF(ISERROR(VLOOKUP(RIGHT(L27,2)*4-3,ゆり!$A$8:$M$169,4,FALSE))="","",VLOOKUP(RIGHT(L27,2)*4-3,ゆり!$A$8:$M$169,4,FALSE))</f>
        <v>0</v>
      </c>
      <c r="P27">
        <f>IF(ISERROR(VLOOKUP(RIGHT(L27,2)*4-3,ゆり!$A$8:$M$169,5,FALSE))="","",VLOOKUP(RIGHT(L27,2)*4-3,ゆり!$A$8:$M$169,5,FALSE))</f>
        <v>0</v>
      </c>
      <c r="Q27">
        <f>IF(ISERROR(VLOOKUP(RIGHT(L27,2)*4,ゆり!$A$8:$M$169,3,FALSE))="","",VLOOKUP(RIGHT(L27,2)*4,ゆり!$A$8:$M$169,3,FALSE))</f>
        <v>0</v>
      </c>
      <c r="R27">
        <f>IF(ISERROR(VLOOKUP(RIGHT(L27,2)*4-1,ゆり!$A$8:$M$169,4,FALSE))="","",VLOOKUP(RIGHT(L27,2)*4-1,ゆり!$A$8:$M$169,4,FALSE))</f>
        <v>0</v>
      </c>
      <c r="S27">
        <f>IF(ISERROR(VLOOKUP(RIGHT(L27,2)*4-1,ゆり!$A$8:$M$169,5,FALSE))="","",VLOOKUP(RIGHT(L27,2)*4-1,ゆり!$A$8:$M$169,5,FALSE))</f>
        <v>0</v>
      </c>
      <c r="T27" s="105" t="str">
        <f>IF(ISERROR(VLOOKUP(RIGHT(L27,2)*4-3,ゆり!$A$8:$M$169,2,FALSE))="","",VLOOKUP(RIGHT(L27,2)*4-3,ゆり!$A$8:$M$169,2,FALSE))</f>
        <v/>
      </c>
      <c r="V27">
        <v>3027</v>
      </c>
      <c r="W27">
        <f t="shared" si="2"/>
        <v>3027</v>
      </c>
      <c r="X27">
        <f>IF(ISERROR(VLOOKUP(RIGHT(V27,2)*4-2,ゆり!$A$8:$M$169,3,FALSE))="","",VLOOKUP(RIGHT(V27,2)*4-2,ゆり!$A$8:$M$169,3,FALSE))</f>
        <v>0</v>
      </c>
      <c r="Y27">
        <f>IF(ISERROR(VLOOKUP(RIGHT(V27,2)*4-3,ゆり!$A$8:$M$169,4,FALSE))="","",VLOOKUP(RIGHT(V27,2)*4-3,ゆり!$A$8:$M$169,4,FALSE))</f>
        <v>0</v>
      </c>
      <c r="Z27">
        <f>IF(ISERROR(VLOOKUP(RIGHT(V27,2)*4-3,ゆり!$A$8:$M$169,5,FALSE))="","",VLOOKUP(RIGHT(V27,2)*4-3,ゆり!$A$8:$M$169,5,FALSE))</f>
        <v>0</v>
      </c>
      <c r="AA27">
        <f>IF(ISERROR(VLOOKUP(RIGHT(V27,2)*4,ゆり!$A$8:$M$169,3,FALSE))="","",VLOOKUP(RIGHT(V27,2)*4,ゆり!$A$8:$M$169,3,FALSE))</f>
        <v>0</v>
      </c>
      <c r="AB27">
        <f>IF(ISERROR(VLOOKUP(RIGHT(V27,2)*4-1,ゆり!$A$8:$M$169,4,FALSE))="","",VLOOKUP(RIGHT(V27,2)*4-1,ゆり!$A$8:$M$169,4,FALSE))</f>
        <v>0</v>
      </c>
      <c r="AC27">
        <f>IF(ISERROR(VLOOKUP(RIGHT(V27,2)*4-1,ゆり!$A$8:$M$169,5,FALSE))="","",VLOOKUP(RIGHT(V27,2)*4-1,ゆり!$A$8:$M$169,5,FALSE))</f>
        <v>0</v>
      </c>
      <c r="AD27" s="105" t="str">
        <f>IF(ISERROR(VLOOKUP(RIGHT(V27,2)*4-3,ゆり!$A$8:$M$169,2,FALSE))="","",VLOOKUP(RIGHT(V27,2)*4-3,ゆり!$A$8:$M$169,2,FALSE))</f>
        <v/>
      </c>
    </row>
    <row r="28" spans="1:30" x14ac:dyDescent="0.2">
      <c r="A28">
        <v>3004</v>
      </c>
      <c r="B28">
        <f t="shared" si="0"/>
        <v>3004</v>
      </c>
      <c r="C28">
        <f>IF(ISERROR(VLOOKUP(RIGHT(A28,2)*4-2,ゆり!$A$8:$M$169,3,FALSE))="","",VLOOKUP(RIGHT(A28,2)*4-2,ゆり!$A$8:$M$169,3,FALSE))</f>
        <v>0</v>
      </c>
      <c r="D28">
        <f>IF(ISERROR(VLOOKUP(RIGHT(A28,2)*4-3,ゆり!$A$8:$M$169,4,FALSE))="","",VLOOKUP(RIGHT(A28,2)*4-3,ゆり!$A$8:$M$169,4,FALSE))</f>
        <v>0</v>
      </c>
      <c r="E28">
        <f>IF(ISERROR(VLOOKUP(RIGHT(A28,2)*4-3,ゆり!$A$8:$M$169,5,FALSE))="","",VLOOKUP(RIGHT(A28,2)*4-3,ゆり!$A$8:$M$169,5,FALSE))</f>
        <v>0</v>
      </c>
      <c r="F28">
        <f>IF(ISERROR(VLOOKUP(RIGHT(A28,2)*4,ゆり!$A$8:$M$169,3,FALSE))="","",VLOOKUP(RIGHT(A28,2)*4,ゆり!$A$8:$M$169,3,FALSE))</f>
        <v>0</v>
      </c>
      <c r="G28">
        <f>IF(ISERROR(VLOOKUP(RIGHT(A28,2)*4-1,ゆり!$A$8:$M$169,4,FALSE))="","",VLOOKUP(RIGHT(A28,2)*4-1,ゆり!$A$8:$M$169,4,FALSE))</f>
        <v>0</v>
      </c>
      <c r="H28">
        <f>IF(ISERROR(VLOOKUP(RIGHT(A28,2)*4-1,ゆり!$A$8:$M$169,5,FALSE))="","",VLOOKUP(RIGHT(A28,2)*4-1,ゆり!$A$8:$M$169,5,FALSE))</f>
        <v>0</v>
      </c>
      <c r="I28" s="105" t="str">
        <f>IF(ISERROR(VLOOKUP(RIGHT(A28,2)*4-3,ゆり!$A$8:$M$169,2,FALSE))="","",VLOOKUP(RIGHT(A28,2)*4-3,ゆり!$A$8:$M$169,2,FALSE))</f>
        <v/>
      </c>
      <c r="L28">
        <v>3016</v>
      </c>
      <c r="M28">
        <f t="shared" si="3"/>
        <v>3016</v>
      </c>
      <c r="N28">
        <f>IF(ISERROR(VLOOKUP(RIGHT(L28,2)*4-2,ゆり!$A$8:$M$169,3,FALSE))="","",VLOOKUP(RIGHT(L28,2)*4-2,ゆり!$A$8:$M$169,3,FALSE))</f>
        <v>0</v>
      </c>
      <c r="O28">
        <f>IF(ISERROR(VLOOKUP(RIGHT(L28,2)*4-3,ゆり!$A$8:$M$169,4,FALSE))="","",VLOOKUP(RIGHT(L28,2)*4-3,ゆり!$A$8:$M$169,4,FALSE))</f>
        <v>0</v>
      </c>
      <c r="P28">
        <f>IF(ISERROR(VLOOKUP(RIGHT(L28,2)*4-3,ゆり!$A$8:$M$169,5,FALSE))="","",VLOOKUP(RIGHT(L28,2)*4-3,ゆり!$A$8:$M$169,5,FALSE))</f>
        <v>0</v>
      </c>
      <c r="Q28">
        <f>IF(ISERROR(VLOOKUP(RIGHT(L28,2)*4,ゆり!$A$8:$M$169,3,FALSE))="","",VLOOKUP(RIGHT(L28,2)*4,ゆり!$A$8:$M$169,3,FALSE))</f>
        <v>0</v>
      </c>
      <c r="R28">
        <f>IF(ISERROR(VLOOKUP(RIGHT(L28,2)*4-1,ゆり!$A$8:$M$169,4,FALSE))="","",VLOOKUP(RIGHT(L28,2)*4-1,ゆり!$A$8:$M$169,4,FALSE))</f>
        <v>0</v>
      </c>
      <c r="S28">
        <f>IF(ISERROR(VLOOKUP(RIGHT(L28,2)*4-1,ゆり!$A$8:$M$169,5,FALSE))="","",VLOOKUP(RIGHT(L28,2)*4-1,ゆり!$A$8:$M$169,5,FALSE))</f>
        <v>0</v>
      </c>
      <c r="T28" s="105" t="str">
        <f>IF(ISERROR(VLOOKUP(RIGHT(L28,2)*4-3,ゆり!$A$8:$M$169,2,FALSE))="","",VLOOKUP(RIGHT(L28,2)*4-3,ゆり!$A$8:$M$169,2,FALSE))</f>
        <v/>
      </c>
      <c r="V28">
        <v>3028</v>
      </c>
      <c r="W28">
        <f t="shared" si="2"/>
        <v>3028</v>
      </c>
      <c r="X28">
        <f>IF(ISERROR(VLOOKUP(RIGHT(V28,2)*4-2,ゆり!$A$8:$M$169,3,FALSE))="","",VLOOKUP(RIGHT(V28,2)*4-2,ゆり!$A$8:$M$169,3,FALSE))</f>
        <v>0</v>
      </c>
      <c r="Y28">
        <f>IF(ISERROR(VLOOKUP(RIGHT(V28,2)*4-3,ゆり!$A$8:$M$169,4,FALSE))="","",VLOOKUP(RIGHT(V28,2)*4-3,ゆり!$A$8:$M$169,4,FALSE))</f>
        <v>0</v>
      </c>
      <c r="Z28">
        <f>IF(ISERROR(VLOOKUP(RIGHT(V28,2)*4-3,ゆり!$A$8:$M$169,5,FALSE))="","",VLOOKUP(RIGHT(V28,2)*4-3,ゆり!$A$8:$M$169,5,FALSE))</f>
        <v>0</v>
      </c>
      <c r="AA28">
        <f>IF(ISERROR(VLOOKUP(RIGHT(V28,2)*4,ゆり!$A$8:$M$169,3,FALSE))="","",VLOOKUP(RIGHT(V28,2)*4,ゆり!$A$8:$M$169,3,FALSE))</f>
        <v>0</v>
      </c>
      <c r="AB28">
        <f>IF(ISERROR(VLOOKUP(RIGHT(V28,2)*4-1,ゆり!$A$8:$M$169,4,FALSE))="","",VLOOKUP(RIGHT(V28,2)*4-1,ゆり!$A$8:$M$169,4,FALSE))</f>
        <v>0</v>
      </c>
      <c r="AC28">
        <f>IF(ISERROR(VLOOKUP(RIGHT(V28,2)*4-1,ゆり!$A$8:$M$169,5,FALSE))="","",VLOOKUP(RIGHT(V28,2)*4-1,ゆり!$A$8:$M$169,5,FALSE))</f>
        <v>0</v>
      </c>
      <c r="AD28" s="105" t="str">
        <f>IF(ISERROR(VLOOKUP(RIGHT(V28,2)*4-3,ゆり!$A$8:$M$169,2,FALSE))="","",VLOOKUP(RIGHT(V28,2)*4-3,ゆり!$A$8:$M$169,2,FALSE))</f>
        <v/>
      </c>
    </row>
    <row r="29" spans="1:30" x14ac:dyDescent="0.2">
      <c r="A29">
        <v>3005</v>
      </c>
      <c r="B29">
        <f t="shared" si="0"/>
        <v>3005</v>
      </c>
      <c r="C29">
        <f>IF(ISERROR(VLOOKUP(RIGHT(A29,2)*4-2,ゆり!$A$8:$M$169,3,FALSE))="","",VLOOKUP(RIGHT(A29,2)*4-2,ゆり!$A$8:$M$169,3,FALSE))</f>
        <v>0</v>
      </c>
      <c r="D29">
        <f>IF(ISERROR(VLOOKUP(RIGHT(A29,2)*4-3,ゆり!$A$8:$M$169,4,FALSE))="","",VLOOKUP(RIGHT(A29,2)*4-3,ゆり!$A$8:$M$169,4,FALSE))</f>
        <v>0</v>
      </c>
      <c r="E29">
        <f>IF(ISERROR(VLOOKUP(RIGHT(A29,2)*4-3,ゆり!$A$8:$M$169,5,FALSE))="","",VLOOKUP(RIGHT(A29,2)*4-3,ゆり!$A$8:$M$169,5,FALSE))</f>
        <v>0</v>
      </c>
      <c r="F29">
        <f>IF(ISERROR(VLOOKUP(RIGHT(A29,2)*4,ゆり!$A$8:$M$169,3,FALSE))="","",VLOOKUP(RIGHT(A29,2)*4,ゆり!$A$8:$M$169,3,FALSE))</f>
        <v>0</v>
      </c>
      <c r="G29">
        <f>IF(ISERROR(VLOOKUP(RIGHT(A29,2)*4-1,ゆり!$A$8:$M$169,4,FALSE))="","",VLOOKUP(RIGHT(A29,2)*4-1,ゆり!$A$8:$M$169,4,FALSE))</f>
        <v>0</v>
      </c>
      <c r="H29">
        <f>IF(ISERROR(VLOOKUP(RIGHT(A29,2)*4-1,ゆり!$A$8:$M$169,5,FALSE))="","",VLOOKUP(RIGHT(A29,2)*4-1,ゆり!$A$8:$M$169,5,FALSE))</f>
        <v>0</v>
      </c>
      <c r="I29" s="105" t="str">
        <f>IF(ISERROR(VLOOKUP(RIGHT(A29,2)*4-3,ゆり!$A$8:$M$169,2,FALSE))="","",VLOOKUP(RIGHT(A29,2)*4-3,ゆり!$A$8:$M$169,2,FALSE))</f>
        <v/>
      </c>
      <c r="L29">
        <v>3017</v>
      </c>
      <c r="M29">
        <f t="shared" si="3"/>
        <v>3017</v>
      </c>
      <c r="N29">
        <f>IF(ISERROR(VLOOKUP(RIGHT(L29,2)*4-2,ゆり!$A$8:$M$169,3,FALSE))="","",VLOOKUP(RIGHT(L29,2)*4-2,ゆり!$A$8:$M$169,3,FALSE))</f>
        <v>0</v>
      </c>
      <c r="O29">
        <f>IF(ISERROR(VLOOKUP(RIGHT(L29,2)*4-3,ゆり!$A$8:$M$169,4,FALSE))="","",VLOOKUP(RIGHT(L29,2)*4-3,ゆり!$A$8:$M$169,4,FALSE))</f>
        <v>0</v>
      </c>
      <c r="P29">
        <f>IF(ISERROR(VLOOKUP(RIGHT(L29,2)*4-3,ゆり!$A$8:$M$169,5,FALSE))="","",VLOOKUP(RIGHT(L29,2)*4-3,ゆり!$A$8:$M$169,5,FALSE))</f>
        <v>0</v>
      </c>
      <c r="Q29">
        <f>IF(ISERROR(VLOOKUP(RIGHT(L29,2)*4,ゆり!$A$8:$M$169,3,FALSE))="","",VLOOKUP(RIGHT(L29,2)*4,ゆり!$A$8:$M$169,3,FALSE))</f>
        <v>0</v>
      </c>
      <c r="R29">
        <f>IF(ISERROR(VLOOKUP(RIGHT(L29,2)*4-1,ゆり!$A$8:$M$169,4,FALSE))="","",VLOOKUP(RIGHT(L29,2)*4-1,ゆり!$A$8:$M$169,4,FALSE))</f>
        <v>0</v>
      </c>
      <c r="S29">
        <f>IF(ISERROR(VLOOKUP(RIGHT(L29,2)*4-1,ゆり!$A$8:$M$169,5,FALSE))="","",VLOOKUP(RIGHT(L29,2)*4-1,ゆり!$A$8:$M$169,5,FALSE))</f>
        <v>0</v>
      </c>
      <c r="T29" s="105" t="str">
        <f>IF(ISERROR(VLOOKUP(RIGHT(L29,2)*4-3,ゆり!$A$8:$M$169,2,FALSE))="","",VLOOKUP(RIGHT(L29,2)*4-3,ゆり!$A$8:$M$169,2,FALSE))</f>
        <v/>
      </c>
      <c r="V29">
        <v>3029</v>
      </c>
      <c r="W29">
        <f t="shared" si="2"/>
        <v>3029</v>
      </c>
      <c r="X29">
        <f>IF(ISERROR(VLOOKUP(RIGHT(V29,2)*4-2,ゆり!$A$8:$M$169,3,FALSE))="","",VLOOKUP(RIGHT(V29,2)*4-2,ゆり!$A$8:$M$169,3,FALSE))</f>
        <v>0</v>
      </c>
      <c r="Y29">
        <f>IF(ISERROR(VLOOKUP(RIGHT(V29,2)*4-3,ゆり!$A$8:$M$169,4,FALSE))="","",VLOOKUP(RIGHT(V29,2)*4-3,ゆり!$A$8:$M$169,4,FALSE))</f>
        <v>0</v>
      </c>
      <c r="Z29">
        <f>IF(ISERROR(VLOOKUP(RIGHT(V29,2)*4-3,ゆり!$A$8:$M$169,5,FALSE))="","",VLOOKUP(RIGHT(V29,2)*4-3,ゆり!$A$8:$M$169,5,FALSE))</f>
        <v>0</v>
      </c>
      <c r="AA29">
        <f>IF(ISERROR(VLOOKUP(RIGHT(V29,2)*4,ゆり!$A$8:$M$169,3,FALSE))="","",VLOOKUP(RIGHT(V29,2)*4,ゆり!$A$8:$M$169,3,FALSE))</f>
        <v>0</v>
      </c>
      <c r="AB29">
        <f>IF(ISERROR(VLOOKUP(RIGHT(V29,2)*4-1,ゆり!$A$8:$M$169,4,FALSE))="","",VLOOKUP(RIGHT(V29,2)*4-1,ゆり!$A$8:$M$169,4,FALSE))</f>
        <v>0</v>
      </c>
      <c r="AC29">
        <f>IF(ISERROR(VLOOKUP(RIGHT(V29,2)*4-1,ゆり!$A$8:$M$169,5,FALSE))="","",VLOOKUP(RIGHT(V29,2)*4-1,ゆり!$A$8:$M$169,5,FALSE))</f>
        <v>0</v>
      </c>
      <c r="AD29" s="105" t="str">
        <f>IF(ISERROR(VLOOKUP(RIGHT(V29,2)*4-3,ゆり!$A$8:$M$169,2,FALSE))="","",VLOOKUP(RIGHT(V29,2)*4-3,ゆり!$A$8:$M$169,2,FALSE))</f>
        <v/>
      </c>
    </row>
    <row r="30" spans="1:30" x14ac:dyDescent="0.2">
      <c r="A30">
        <v>3006</v>
      </c>
      <c r="B30">
        <f t="shared" si="0"/>
        <v>3006</v>
      </c>
      <c r="C30">
        <f>IF(ISERROR(VLOOKUP(RIGHT(A30,2)*4-2,ゆり!$A$8:$M$169,3,FALSE))="","",VLOOKUP(RIGHT(A30,2)*4-2,ゆり!$A$8:$M$169,3,FALSE))</f>
        <v>0</v>
      </c>
      <c r="D30">
        <f>IF(ISERROR(VLOOKUP(RIGHT(A30,2)*4-3,ゆり!$A$8:$M$169,4,FALSE))="","",VLOOKUP(RIGHT(A30,2)*4-3,ゆり!$A$8:$M$169,4,FALSE))</f>
        <v>0</v>
      </c>
      <c r="E30">
        <f>IF(ISERROR(VLOOKUP(RIGHT(A30,2)*4-3,ゆり!$A$8:$M$169,5,FALSE))="","",VLOOKUP(RIGHT(A30,2)*4-3,ゆり!$A$8:$M$169,5,FALSE))</f>
        <v>0</v>
      </c>
      <c r="F30">
        <f>IF(ISERROR(VLOOKUP(RIGHT(A30,2)*4,ゆり!$A$8:$M$169,3,FALSE))="","",VLOOKUP(RIGHT(A30,2)*4,ゆり!$A$8:$M$169,3,FALSE))</f>
        <v>0</v>
      </c>
      <c r="G30">
        <f>IF(ISERROR(VLOOKUP(RIGHT(A30,2)*4-1,ゆり!$A$8:$M$169,4,FALSE))="","",VLOOKUP(RIGHT(A30,2)*4-1,ゆり!$A$8:$M$169,4,FALSE))</f>
        <v>0</v>
      </c>
      <c r="H30">
        <f>IF(ISERROR(VLOOKUP(RIGHT(A30,2)*4-1,ゆり!$A$8:$M$169,5,FALSE))="","",VLOOKUP(RIGHT(A30,2)*4-1,ゆり!$A$8:$M$169,5,FALSE))</f>
        <v>0</v>
      </c>
      <c r="I30" s="105" t="str">
        <f>IF(ISERROR(VLOOKUP(RIGHT(A30,2)*4-3,ゆり!$A$8:$M$169,2,FALSE))="","",VLOOKUP(RIGHT(A30,2)*4-3,ゆり!$A$8:$M$169,2,FALSE))</f>
        <v/>
      </c>
      <c r="L30">
        <v>3018</v>
      </c>
      <c r="M30">
        <f t="shared" si="3"/>
        <v>3018</v>
      </c>
      <c r="N30">
        <f>IF(ISERROR(VLOOKUP(RIGHT(L30,2)*4-2,ゆり!$A$8:$M$169,3,FALSE))="","",VLOOKUP(RIGHT(L30,2)*4-2,ゆり!$A$8:$M$169,3,FALSE))</f>
        <v>0</v>
      </c>
      <c r="O30">
        <f>IF(ISERROR(VLOOKUP(RIGHT(L30,2)*4-3,ゆり!$A$8:$M$169,4,FALSE))="","",VLOOKUP(RIGHT(L30,2)*4-3,ゆり!$A$8:$M$169,4,FALSE))</f>
        <v>0</v>
      </c>
      <c r="P30">
        <f>IF(ISERROR(VLOOKUP(RIGHT(L30,2)*4-3,ゆり!$A$8:$M$169,5,FALSE))="","",VLOOKUP(RIGHT(L30,2)*4-3,ゆり!$A$8:$M$169,5,FALSE))</f>
        <v>0</v>
      </c>
      <c r="Q30">
        <f>IF(ISERROR(VLOOKUP(RIGHT(L30,2)*4,ゆり!$A$8:$M$169,3,FALSE))="","",VLOOKUP(RIGHT(L30,2)*4,ゆり!$A$8:$M$169,3,FALSE))</f>
        <v>0</v>
      </c>
      <c r="R30">
        <f>IF(ISERROR(VLOOKUP(RIGHT(L30,2)*4-1,ゆり!$A$8:$M$169,4,FALSE))="","",VLOOKUP(RIGHT(L30,2)*4-1,ゆり!$A$8:$M$169,4,FALSE))</f>
        <v>0</v>
      </c>
      <c r="S30">
        <f>IF(ISERROR(VLOOKUP(RIGHT(L30,2)*4-1,ゆり!$A$8:$M$169,5,FALSE))="","",VLOOKUP(RIGHT(L30,2)*4-1,ゆり!$A$8:$M$169,5,FALSE))</f>
        <v>0</v>
      </c>
      <c r="T30" s="105" t="str">
        <f>IF(ISERROR(VLOOKUP(RIGHT(L30,2)*4-3,ゆり!$A$8:$M$169,2,FALSE))="","",VLOOKUP(RIGHT(L30,2)*4-3,ゆり!$A$8:$M$169,2,FALSE))</f>
        <v/>
      </c>
      <c r="V30">
        <v>3030</v>
      </c>
      <c r="W30">
        <f t="shared" si="2"/>
        <v>3030</v>
      </c>
      <c r="X30">
        <f>IF(ISERROR(VLOOKUP(RIGHT(V30,2)*4-2,ゆり!$A$8:$M$169,3,FALSE))="","",VLOOKUP(RIGHT(V30,2)*4-2,ゆり!$A$8:$M$169,3,FALSE))</f>
        <v>0</v>
      </c>
      <c r="Y30">
        <f>IF(ISERROR(VLOOKUP(RIGHT(V30,2)*4-3,ゆり!$A$8:$M$169,4,FALSE))="","",VLOOKUP(RIGHT(V30,2)*4-3,ゆり!$A$8:$M$169,4,FALSE))</f>
        <v>0</v>
      </c>
      <c r="Z30">
        <f>IF(ISERROR(VLOOKUP(RIGHT(V30,2)*4-3,ゆり!$A$8:$M$169,5,FALSE))="","",VLOOKUP(RIGHT(V30,2)*4-3,ゆり!$A$8:$M$169,5,FALSE))</f>
        <v>0</v>
      </c>
      <c r="AA30">
        <f>IF(ISERROR(VLOOKUP(RIGHT(V30,2)*4,ゆり!$A$8:$M$169,3,FALSE))="","",VLOOKUP(RIGHT(V30,2)*4,ゆり!$A$8:$M$169,3,FALSE))</f>
        <v>0</v>
      </c>
      <c r="AB30">
        <f>IF(ISERROR(VLOOKUP(RIGHT(V30,2)*4-1,ゆり!$A$8:$M$169,4,FALSE))="","",VLOOKUP(RIGHT(V30,2)*4-1,ゆり!$A$8:$M$169,4,FALSE))</f>
        <v>0</v>
      </c>
      <c r="AC30">
        <f>IF(ISERROR(VLOOKUP(RIGHT(V30,2)*4-1,ゆり!$A$8:$M$169,5,FALSE))="","",VLOOKUP(RIGHT(V30,2)*4-1,ゆり!$A$8:$M$169,5,FALSE))</f>
        <v>0</v>
      </c>
      <c r="AD30" s="105" t="str">
        <f>IF(ISERROR(VLOOKUP(RIGHT(V30,2)*4-3,ゆり!$A$8:$M$169,2,FALSE))="","",VLOOKUP(RIGHT(V30,2)*4-3,ゆり!$A$8:$M$169,2,FALSE))</f>
        <v/>
      </c>
    </row>
    <row r="31" spans="1:30" x14ac:dyDescent="0.2">
      <c r="A31">
        <v>3007</v>
      </c>
      <c r="B31">
        <f t="shared" si="0"/>
        <v>3007</v>
      </c>
      <c r="C31">
        <f>IF(ISERROR(VLOOKUP(RIGHT(A31,2)*4-2,ゆり!$A$8:$M$169,3,FALSE))="","",VLOOKUP(RIGHT(A31,2)*4-2,ゆり!$A$8:$M$169,3,FALSE))</f>
        <v>0</v>
      </c>
      <c r="D31">
        <f>IF(ISERROR(VLOOKUP(RIGHT(A31,2)*4-3,ゆり!$A$8:$M$169,4,FALSE))="","",VLOOKUP(RIGHT(A31,2)*4-3,ゆり!$A$8:$M$169,4,FALSE))</f>
        <v>0</v>
      </c>
      <c r="E31">
        <f>IF(ISERROR(VLOOKUP(RIGHT(A31,2)*4-3,ゆり!$A$8:$M$169,5,FALSE))="","",VLOOKUP(RIGHT(A31,2)*4-3,ゆり!$A$8:$M$169,5,FALSE))</f>
        <v>0</v>
      </c>
      <c r="F31">
        <f>IF(ISERROR(VLOOKUP(RIGHT(A31,2)*4,ゆり!$A$8:$M$169,3,FALSE))="","",VLOOKUP(RIGHT(A31,2)*4,ゆり!$A$8:$M$169,3,FALSE))</f>
        <v>0</v>
      </c>
      <c r="G31">
        <f>IF(ISERROR(VLOOKUP(RIGHT(A31,2)*4-1,ゆり!$A$8:$M$169,4,FALSE))="","",VLOOKUP(RIGHT(A31,2)*4-1,ゆり!$A$8:$M$169,4,FALSE))</f>
        <v>0</v>
      </c>
      <c r="H31">
        <f>IF(ISERROR(VLOOKUP(RIGHT(A31,2)*4-1,ゆり!$A$8:$M$169,5,FALSE))="","",VLOOKUP(RIGHT(A31,2)*4-1,ゆり!$A$8:$M$169,5,FALSE))</f>
        <v>0</v>
      </c>
      <c r="I31" s="105" t="str">
        <f>IF(ISERROR(VLOOKUP(RIGHT(A31,2)*4-3,ゆり!$A$8:$M$169,2,FALSE))="","",VLOOKUP(RIGHT(A31,2)*4-3,ゆり!$A$8:$M$169,2,FALSE))</f>
        <v/>
      </c>
      <c r="L31">
        <v>3019</v>
      </c>
      <c r="M31">
        <f t="shared" si="3"/>
        <v>3019</v>
      </c>
      <c r="N31">
        <f>IF(ISERROR(VLOOKUP(RIGHT(L31,2)*4-2,ゆり!$A$8:$M$169,3,FALSE))="","",VLOOKUP(RIGHT(L31,2)*4-2,ゆり!$A$8:$M$169,3,FALSE))</f>
        <v>0</v>
      </c>
      <c r="O31">
        <f>IF(ISERROR(VLOOKUP(RIGHT(L31,2)*4-3,ゆり!$A$8:$M$169,4,FALSE))="","",VLOOKUP(RIGHT(L31,2)*4-3,ゆり!$A$8:$M$169,4,FALSE))</f>
        <v>0</v>
      </c>
      <c r="P31">
        <f>IF(ISERROR(VLOOKUP(RIGHT(L31,2)*4-3,ゆり!$A$8:$M$169,5,FALSE))="","",VLOOKUP(RIGHT(L31,2)*4-3,ゆり!$A$8:$M$169,5,FALSE))</f>
        <v>0</v>
      </c>
      <c r="Q31">
        <f>IF(ISERROR(VLOOKUP(RIGHT(L31,2)*4,ゆり!$A$8:$M$169,3,FALSE))="","",VLOOKUP(RIGHT(L31,2)*4,ゆり!$A$8:$M$169,3,FALSE))</f>
        <v>0</v>
      </c>
      <c r="R31">
        <f>IF(ISERROR(VLOOKUP(RIGHT(L31,2)*4-1,ゆり!$A$8:$M$169,4,FALSE))="","",VLOOKUP(RIGHT(L31,2)*4-1,ゆり!$A$8:$M$169,4,FALSE))</f>
        <v>0</v>
      </c>
      <c r="S31">
        <f>IF(ISERROR(VLOOKUP(RIGHT(L31,2)*4-1,ゆり!$A$8:$M$169,5,FALSE))="","",VLOOKUP(RIGHT(L31,2)*4-1,ゆり!$A$8:$M$169,5,FALSE))</f>
        <v>0</v>
      </c>
      <c r="T31" s="105" t="str">
        <f>IF(ISERROR(VLOOKUP(RIGHT(L31,2)*4-3,ゆり!$A$8:$M$169,2,FALSE))="","",VLOOKUP(RIGHT(L31,2)*4-3,ゆり!$A$8:$M$169,2,FALSE))</f>
        <v/>
      </c>
      <c r="V31">
        <v>3031</v>
      </c>
      <c r="W31">
        <f t="shared" si="2"/>
        <v>3031</v>
      </c>
      <c r="X31">
        <f>IF(ISERROR(VLOOKUP(RIGHT(V31,2)*4-2,ゆり!$A$8:$M$169,3,FALSE))="","",VLOOKUP(RIGHT(V31,2)*4-2,ゆり!$A$8:$M$169,3,FALSE))</f>
        <v>0</v>
      </c>
      <c r="Y31">
        <f>IF(ISERROR(VLOOKUP(RIGHT(V31,2)*4-3,ゆり!$A$8:$M$169,4,FALSE))="","",VLOOKUP(RIGHT(V31,2)*4-3,ゆり!$A$8:$M$169,4,FALSE))</f>
        <v>0</v>
      </c>
      <c r="Z31">
        <f>IF(ISERROR(VLOOKUP(RIGHT(V31,2)*4-3,ゆり!$A$8:$M$169,5,FALSE))="","",VLOOKUP(RIGHT(V31,2)*4-3,ゆり!$A$8:$M$169,5,FALSE))</f>
        <v>0</v>
      </c>
      <c r="AA31">
        <f>IF(ISERROR(VLOOKUP(RIGHT(V31,2)*4,ゆり!$A$8:$M$169,3,FALSE))="","",VLOOKUP(RIGHT(V31,2)*4,ゆり!$A$8:$M$169,3,FALSE))</f>
        <v>0</v>
      </c>
      <c r="AB31">
        <f>IF(ISERROR(VLOOKUP(RIGHT(V31,2)*4-1,ゆり!$A$8:$M$169,4,FALSE))="","",VLOOKUP(RIGHT(V31,2)*4-1,ゆり!$A$8:$M$169,4,FALSE))</f>
        <v>0</v>
      </c>
      <c r="AC31">
        <f>IF(ISERROR(VLOOKUP(RIGHT(V31,2)*4-1,ゆり!$A$8:$M$169,5,FALSE))="","",VLOOKUP(RIGHT(V31,2)*4-1,ゆり!$A$8:$M$169,5,FALSE))</f>
        <v>0</v>
      </c>
      <c r="AD31" s="105" t="str">
        <f>IF(ISERROR(VLOOKUP(RIGHT(V31,2)*4-3,ゆり!$A$8:$M$169,2,FALSE))="","",VLOOKUP(RIGHT(V31,2)*4-3,ゆり!$A$8:$M$169,2,FALSE))</f>
        <v/>
      </c>
    </row>
    <row r="32" spans="1:30" x14ac:dyDescent="0.2">
      <c r="A32">
        <v>3008</v>
      </c>
      <c r="B32">
        <f t="shared" si="0"/>
        <v>3008</v>
      </c>
      <c r="C32">
        <f>IF(ISERROR(VLOOKUP(RIGHT(A32,2)*4-2,ゆり!$A$8:$M$169,3,FALSE))="","",VLOOKUP(RIGHT(A32,2)*4-2,ゆり!$A$8:$M$169,3,FALSE))</f>
        <v>0</v>
      </c>
      <c r="D32">
        <f>IF(ISERROR(VLOOKUP(RIGHT(A32,2)*4-3,ゆり!$A$8:$M$169,4,FALSE))="","",VLOOKUP(RIGHT(A32,2)*4-3,ゆり!$A$8:$M$169,4,FALSE))</f>
        <v>0</v>
      </c>
      <c r="E32">
        <f>IF(ISERROR(VLOOKUP(RIGHT(A32,2)*4-3,ゆり!$A$8:$M$169,5,FALSE))="","",VLOOKUP(RIGHT(A32,2)*4-3,ゆり!$A$8:$M$169,5,FALSE))</f>
        <v>0</v>
      </c>
      <c r="F32">
        <f>IF(ISERROR(VLOOKUP(RIGHT(A32,2)*4,ゆり!$A$8:$M$169,3,FALSE))="","",VLOOKUP(RIGHT(A32,2)*4,ゆり!$A$8:$M$169,3,FALSE))</f>
        <v>0</v>
      </c>
      <c r="G32">
        <f>IF(ISERROR(VLOOKUP(RIGHT(A32,2)*4-1,ゆり!$A$8:$M$169,4,FALSE))="","",VLOOKUP(RIGHT(A32,2)*4-1,ゆり!$A$8:$M$169,4,FALSE))</f>
        <v>0</v>
      </c>
      <c r="H32">
        <f>IF(ISERROR(VLOOKUP(RIGHT(A32,2)*4-1,ゆり!$A$8:$M$169,5,FALSE))="","",VLOOKUP(RIGHT(A32,2)*4-1,ゆり!$A$8:$M$169,5,FALSE))</f>
        <v>0</v>
      </c>
      <c r="I32" s="105" t="str">
        <f>IF(ISERROR(VLOOKUP(RIGHT(A32,2)*4-3,ゆり!$A$8:$M$169,2,FALSE))="","",VLOOKUP(RIGHT(A32,2)*4-3,ゆり!$A$8:$M$169,2,FALSE))</f>
        <v/>
      </c>
      <c r="L32">
        <v>3020</v>
      </c>
      <c r="M32">
        <f t="shared" si="3"/>
        <v>3020</v>
      </c>
      <c r="N32">
        <f>IF(ISERROR(VLOOKUP(RIGHT(L32,2)*4-2,ゆり!$A$8:$M$169,3,FALSE))="","",VLOOKUP(RIGHT(L32,2)*4-2,ゆり!$A$8:$M$169,3,FALSE))</f>
        <v>0</v>
      </c>
      <c r="O32">
        <f>IF(ISERROR(VLOOKUP(RIGHT(L32,2)*4-3,ゆり!$A$8:$M$169,4,FALSE))="","",VLOOKUP(RIGHT(L32,2)*4-3,ゆり!$A$8:$M$169,4,FALSE))</f>
        <v>0</v>
      </c>
      <c r="P32">
        <f>IF(ISERROR(VLOOKUP(RIGHT(L32,2)*4-3,ゆり!$A$8:$M$169,5,FALSE))="","",VLOOKUP(RIGHT(L32,2)*4-3,ゆり!$A$8:$M$169,5,FALSE))</f>
        <v>0</v>
      </c>
      <c r="Q32">
        <f>IF(ISERROR(VLOOKUP(RIGHT(L32,2)*4,ゆり!$A$8:$M$169,3,FALSE))="","",VLOOKUP(RIGHT(L32,2)*4,ゆり!$A$8:$M$169,3,FALSE))</f>
        <v>0</v>
      </c>
      <c r="R32">
        <f>IF(ISERROR(VLOOKUP(RIGHT(L32,2)*4-1,ゆり!$A$8:$M$169,4,FALSE))="","",VLOOKUP(RIGHT(L32,2)*4-1,ゆり!$A$8:$M$169,4,FALSE))</f>
        <v>0</v>
      </c>
      <c r="S32">
        <f>IF(ISERROR(VLOOKUP(RIGHT(L32,2)*4-1,ゆり!$A$8:$M$169,5,FALSE))="","",VLOOKUP(RIGHT(L32,2)*4-1,ゆり!$A$8:$M$169,5,FALSE))</f>
        <v>0</v>
      </c>
      <c r="T32" s="105" t="str">
        <f>IF(ISERROR(VLOOKUP(RIGHT(L32,2)*4-3,ゆり!$A$8:$M$169,2,FALSE))="","",VLOOKUP(RIGHT(L32,2)*4-3,ゆり!$A$8:$M$169,2,FALSE))</f>
        <v/>
      </c>
      <c r="V32">
        <v>3032</v>
      </c>
      <c r="W32">
        <f t="shared" si="2"/>
        <v>3032</v>
      </c>
      <c r="X32">
        <f>IF(ISERROR(VLOOKUP(RIGHT(V32,2)*4-2,ゆり!$A$8:$M$169,3,FALSE))="","",VLOOKUP(RIGHT(V32,2)*4-2,ゆり!$A$8:$M$169,3,FALSE))</f>
        <v>0</v>
      </c>
      <c r="Y32">
        <f>IF(ISERROR(VLOOKUP(RIGHT(V32,2)*4-3,ゆり!$A$8:$M$169,4,FALSE))="","",VLOOKUP(RIGHT(V32,2)*4-3,ゆり!$A$8:$M$169,4,FALSE))</f>
        <v>0</v>
      </c>
      <c r="Z32">
        <f>IF(ISERROR(VLOOKUP(RIGHT(V32,2)*4-3,ゆり!$A$8:$M$169,5,FALSE))="","",VLOOKUP(RIGHT(V32,2)*4-3,ゆり!$A$8:$M$169,5,FALSE))</f>
        <v>0</v>
      </c>
      <c r="AA32">
        <f>IF(ISERROR(VLOOKUP(RIGHT(V32,2)*4,ゆり!$A$8:$M$169,3,FALSE))="","",VLOOKUP(RIGHT(V32,2)*4,ゆり!$A$8:$M$169,3,FALSE))</f>
        <v>0</v>
      </c>
      <c r="AB32">
        <f>IF(ISERROR(VLOOKUP(RIGHT(V32,2)*4-1,ゆり!$A$8:$M$169,4,FALSE))="","",VLOOKUP(RIGHT(V32,2)*4-1,ゆり!$A$8:$M$169,4,FALSE))</f>
        <v>0</v>
      </c>
      <c r="AC32">
        <f>IF(ISERROR(VLOOKUP(RIGHT(V32,2)*4-1,ゆり!$A$8:$M$169,5,FALSE))="","",VLOOKUP(RIGHT(V32,2)*4-1,ゆり!$A$8:$M$169,5,FALSE))</f>
        <v>0</v>
      </c>
      <c r="AD32" s="105" t="str">
        <f>IF(ISERROR(VLOOKUP(RIGHT(V32,2)*4-3,ゆり!$A$8:$M$169,2,FALSE))="","",VLOOKUP(RIGHT(V32,2)*4-3,ゆり!$A$8:$M$169,2,FALSE))</f>
        <v/>
      </c>
    </row>
    <row r="33" spans="1:30" x14ac:dyDescent="0.2">
      <c r="A33">
        <v>3009</v>
      </c>
      <c r="B33">
        <f t="shared" si="0"/>
        <v>3009</v>
      </c>
      <c r="C33">
        <f>IF(ISERROR(VLOOKUP(RIGHT(A33,2)*4-2,ゆり!$A$8:$M$169,3,FALSE))="","",VLOOKUP(RIGHT(A33,2)*4-2,ゆり!$A$8:$M$169,3,FALSE))</f>
        <v>0</v>
      </c>
      <c r="D33">
        <f>IF(ISERROR(VLOOKUP(RIGHT(A33,2)*4-3,ゆり!$A$8:$M$169,4,FALSE))="","",VLOOKUP(RIGHT(A33,2)*4-3,ゆり!$A$8:$M$169,4,FALSE))</f>
        <v>0</v>
      </c>
      <c r="E33">
        <f>IF(ISERROR(VLOOKUP(RIGHT(A33,2)*4-3,ゆり!$A$8:$M$169,5,FALSE))="","",VLOOKUP(RIGHT(A33,2)*4-3,ゆり!$A$8:$M$169,5,FALSE))</f>
        <v>0</v>
      </c>
      <c r="F33">
        <f>IF(ISERROR(VLOOKUP(RIGHT(A33,2)*4,ゆり!$A$8:$M$169,3,FALSE))="","",VLOOKUP(RIGHT(A33,2)*4,ゆり!$A$8:$M$169,3,FALSE))</f>
        <v>0</v>
      </c>
      <c r="G33">
        <f>IF(ISERROR(VLOOKUP(RIGHT(A33,2)*4-1,ゆり!$A$8:$M$169,4,FALSE))="","",VLOOKUP(RIGHT(A33,2)*4-1,ゆり!$A$8:$M$169,4,FALSE))</f>
        <v>0</v>
      </c>
      <c r="H33">
        <f>IF(ISERROR(VLOOKUP(RIGHT(A33,2)*4-1,ゆり!$A$8:$M$169,5,FALSE))="","",VLOOKUP(RIGHT(A33,2)*4-1,ゆり!$A$8:$M$169,5,FALSE))</f>
        <v>0</v>
      </c>
      <c r="I33" s="105" t="str">
        <f>IF(ISERROR(VLOOKUP(RIGHT(A33,2)*4-3,ゆり!$A$8:$M$169,2,FALSE))="","",VLOOKUP(RIGHT(A33,2)*4-3,ゆり!$A$8:$M$169,2,FALSE))</f>
        <v/>
      </c>
      <c r="L33">
        <v>3021</v>
      </c>
      <c r="M33">
        <f t="shared" si="3"/>
        <v>3021</v>
      </c>
      <c r="N33">
        <f>IF(ISERROR(VLOOKUP(RIGHT(L33,2)*4-2,ゆり!$A$8:$M$169,3,FALSE))="","",VLOOKUP(RIGHT(L33,2)*4-2,ゆり!$A$8:$M$169,3,FALSE))</f>
        <v>0</v>
      </c>
      <c r="O33">
        <f>IF(ISERROR(VLOOKUP(RIGHT(L33,2)*4-3,ゆり!$A$8:$M$169,4,FALSE))="","",VLOOKUP(RIGHT(L33,2)*4-3,ゆり!$A$8:$M$169,4,FALSE))</f>
        <v>0</v>
      </c>
      <c r="P33">
        <f>IF(ISERROR(VLOOKUP(RIGHT(L33,2)*4-3,ゆり!$A$8:$M$169,5,FALSE))="","",VLOOKUP(RIGHT(L33,2)*4-3,ゆり!$A$8:$M$169,5,FALSE))</f>
        <v>0</v>
      </c>
      <c r="Q33">
        <f>IF(ISERROR(VLOOKUP(RIGHT(L33,2)*4,ゆり!$A$8:$M$169,3,FALSE))="","",VLOOKUP(RIGHT(L33,2)*4,ゆり!$A$8:$M$169,3,FALSE))</f>
        <v>0</v>
      </c>
      <c r="R33">
        <f>IF(ISERROR(VLOOKUP(RIGHT(L33,2)*4-1,ゆり!$A$8:$M$169,4,FALSE))="","",VLOOKUP(RIGHT(L33,2)*4-1,ゆり!$A$8:$M$169,4,FALSE))</f>
        <v>0</v>
      </c>
      <c r="S33">
        <f>IF(ISERROR(VLOOKUP(RIGHT(L33,2)*4-1,ゆり!$A$8:$M$169,5,FALSE))="","",VLOOKUP(RIGHT(L33,2)*4-1,ゆり!$A$8:$M$169,5,FALSE))</f>
        <v>0</v>
      </c>
      <c r="T33" s="105" t="str">
        <f>IF(ISERROR(VLOOKUP(RIGHT(L33,2)*4-3,ゆり!$A$8:$M$169,2,FALSE))="","",VLOOKUP(RIGHT(L33,2)*4-3,ゆり!$A$8:$M$169,2,FALSE))</f>
        <v/>
      </c>
      <c r="V33">
        <v>3033</v>
      </c>
      <c r="W33">
        <f t="shared" si="2"/>
        <v>3033</v>
      </c>
      <c r="X33">
        <f>IF(ISERROR(VLOOKUP(RIGHT(V33,2)*4-2,ゆり!$A$8:$M$169,3,FALSE))="","",VLOOKUP(RIGHT(V33,2)*4-2,ゆり!$A$8:$M$169,3,FALSE))</f>
        <v>0</v>
      </c>
      <c r="Y33">
        <f>IF(ISERROR(VLOOKUP(RIGHT(V33,2)*4-3,ゆり!$A$8:$M$169,4,FALSE))="","",VLOOKUP(RIGHT(V33,2)*4-3,ゆり!$A$8:$M$169,4,FALSE))</f>
        <v>0</v>
      </c>
      <c r="Z33">
        <f>IF(ISERROR(VLOOKUP(RIGHT(V33,2)*4-3,ゆり!$A$8:$M$169,5,FALSE))="","",VLOOKUP(RIGHT(V33,2)*4-3,ゆり!$A$8:$M$169,5,FALSE))</f>
        <v>0</v>
      </c>
      <c r="AA33">
        <f>IF(ISERROR(VLOOKUP(RIGHT(V33,2)*4,ゆり!$A$8:$M$169,3,FALSE))="","",VLOOKUP(RIGHT(V33,2)*4,ゆり!$A$8:$M$169,3,FALSE))</f>
        <v>0</v>
      </c>
      <c r="AB33">
        <f>IF(ISERROR(VLOOKUP(RIGHT(V33,2)*4-1,ゆり!$A$8:$M$169,4,FALSE))="","",VLOOKUP(RIGHT(V33,2)*4-1,ゆり!$A$8:$M$169,4,FALSE))</f>
        <v>0</v>
      </c>
      <c r="AC33">
        <f>IF(ISERROR(VLOOKUP(RIGHT(V33,2)*4-1,ゆり!$A$8:$M$169,5,FALSE))="","",VLOOKUP(RIGHT(V33,2)*4-1,ゆり!$A$8:$M$169,5,FALSE))</f>
        <v>0</v>
      </c>
      <c r="AD33" s="105" t="str">
        <f>IF(ISERROR(VLOOKUP(RIGHT(V33,2)*4-3,ゆり!$A$8:$M$169,2,FALSE))="","",VLOOKUP(RIGHT(V33,2)*4-3,ゆり!$A$8:$M$169,2,FALSE))</f>
        <v/>
      </c>
    </row>
    <row r="34" spans="1:30" x14ac:dyDescent="0.2">
      <c r="A34">
        <v>3010</v>
      </c>
      <c r="B34">
        <f t="shared" si="0"/>
        <v>3010</v>
      </c>
      <c r="C34">
        <f>IF(ISERROR(VLOOKUP(RIGHT(A34,2)*4-2,ゆり!$A$8:$M$169,3,FALSE))="","",VLOOKUP(RIGHT(A34,2)*4-2,ゆり!$A$8:$M$169,3,FALSE))</f>
        <v>0</v>
      </c>
      <c r="D34">
        <f>IF(ISERROR(VLOOKUP(RIGHT(A34,2)*4-3,ゆり!$A$8:$M$169,4,FALSE))="","",VLOOKUP(RIGHT(A34,2)*4-3,ゆり!$A$8:$M$169,4,FALSE))</f>
        <v>0</v>
      </c>
      <c r="E34">
        <f>IF(ISERROR(VLOOKUP(RIGHT(A34,2)*4-3,ゆり!$A$8:$M$169,5,FALSE))="","",VLOOKUP(RIGHT(A34,2)*4-3,ゆり!$A$8:$M$169,5,FALSE))</f>
        <v>0</v>
      </c>
      <c r="F34">
        <f>IF(ISERROR(VLOOKUP(RIGHT(A34,2)*4,ゆり!$A$8:$M$169,3,FALSE))="","",VLOOKUP(RIGHT(A34,2)*4,ゆり!$A$8:$M$169,3,FALSE))</f>
        <v>0</v>
      </c>
      <c r="G34">
        <f>IF(ISERROR(VLOOKUP(RIGHT(A34,2)*4-1,ゆり!$A$8:$M$169,4,FALSE))="","",VLOOKUP(RIGHT(A34,2)*4-1,ゆり!$A$8:$M$169,4,FALSE))</f>
        <v>0</v>
      </c>
      <c r="H34">
        <f>IF(ISERROR(VLOOKUP(RIGHT(A34,2)*4-1,ゆり!$A$8:$M$169,5,FALSE))="","",VLOOKUP(RIGHT(A34,2)*4-1,ゆり!$A$8:$M$169,5,FALSE))</f>
        <v>0</v>
      </c>
      <c r="I34" s="105" t="str">
        <f>IF(ISERROR(VLOOKUP(RIGHT(A34,2)*4-3,ゆり!$A$8:$M$169,2,FALSE))="","",VLOOKUP(RIGHT(A34,2)*4-3,ゆり!$A$8:$M$169,2,FALSE))</f>
        <v/>
      </c>
      <c r="L34">
        <v>3022</v>
      </c>
      <c r="M34">
        <f t="shared" si="3"/>
        <v>3022</v>
      </c>
      <c r="N34">
        <f>IF(ISERROR(VLOOKUP(RIGHT(L34,2)*4-2,ゆり!$A$8:$M$169,3,FALSE))="","",VLOOKUP(RIGHT(L34,2)*4-2,ゆり!$A$8:$M$169,3,FALSE))</f>
        <v>0</v>
      </c>
      <c r="O34">
        <f>IF(ISERROR(VLOOKUP(RIGHT(L34,2)*4-3,ゆり!$A$8:$M$169,4,FALSE))="","",VLOOKUP(RIGHT(L34,2)*4-3,ゆり!$A$8:$M$169,4,FALSE))</f>
        <v>0</v>
      </c>
      <c r="P34">
        <f>IF(ISERROR(VLOOKUP(RIGHT(L34,2)*4-3,ゆり!$A$8:$M$169,5,FALSE))="","",VLOOKUP(RIGHT(L34,2)*4-3,ゆり!$A$8:$M$169,5,FALSE))</f>
        <v>0</v>
      </c>
      <c r="Q34">
        <f>IF(ISERROR(VLOOKUP(RIGHT(L34,2)*4,ゆり!$A$8:$M$169,3,FALSE))="","",VLOOKUP(RIGHT(L34,2)*4,ゆり!$A$8:$M$169,3,FALSE))</f>
        <v>0</v>
      </c>
      <c r="R34">
        <f>IF(ISERROR(VLOOKUP(RIGHT(L34,2)*4-1,ゆり!$A$8:$M$169,4,FALSE))="","",VLOOKUP(RIGHT(L34,2)*4-1,ゆり!$A$8:$M$169,4,FALSE))</f>
        <v>0</v>
      </c>
      <c r="S34">
        <f>IF(ISERROR(VLOOKUP(RIGHT(L34,2)*4-1,ゆり!$A$8:$M$169,5,FALSE))="","",VLOOKUP(RIGHT(L34,2)*4-1,ゆり!$A$8:$M$169,5,FALSE))</f>
        <v>0</v>
      </c>
      <c r="T34" s="105" t="str">
        <f>IF(ISERROR(VLOOKUP(RIGHT(L34,2)*4-3,ゆり!$A$8:$M$169,2,FALSE))="","",VLOOKUP(RIGHT(L34,2)*4-3,ゆり!$A$8:$M$169,2,FALSE))</f>
        <v/>
      </c>
      <c r="V34">
        <v>3034</v>
      </c>
      <c r="W34">
        <f t="shared" si="2"/>
        <v>3034</v>
      </c>
      <c r="X34">
        <f>IF(ISERROR(VLOOKUP(RIGHT(V34,2)*4-2,ゆり!$A$8:$M$169,3,FALSE))="","",VLOOKUP(RIGHT(V34,2)*4-2,ゆり!$A$8:$M$169,3,FALSE))</f>
        <v>0</v>
      </c>
      <c r="Y34">
        <f>IF(ISERROR(VLOOKUP(RIGHT(V34,2)*4-3,ゆり!$A$8:$M$169,4,FALSE))="","",VLOOKUP(RIGHT(V34,2)*4-3,ゆり!$A$8:$M$169,4,FALSE))</f>
        <v>0</v>
      </c>
      <c r="Z34">
        <f>IF(ISERROR(VLOOKUP(RIGHT(V34,2)*4-3,ゆり!$A$8:$M$169,5,FALSE))="","",VLOOKUP(RIGHT(V34,2)*4-3,ゆり!$A$8:$M$169,5,FALSE))</f>
        <v>0</v>
      </c>
      <c r="AA34">
        <f>IF(ISERROR(VLOOKUP(RIGHT(V34,2)*4,ゆり!$A$8:$M$169,3,FALSE))="","",VLOOKUP(RIGHT(V34,2)*4,ゆり!$A$8:$M$169,3,FALSE))</f>
        <v>0</v>
      </c>
      <c r="AB34">
        <f>IF(ISERROR(VLOOKUP(RIGHT(V34,2)*4-1,ゆり!$A$8:$M$169,4,FALSE))="","",VLOOKUP(RIGHT(V34,2)*4-1,ゆり!$A$8:$M$169,4,FALSE))</f>
        <v>0</v>
      </c>
      <c r="AC34">
        <f>IF(ISERROR(VLOOKUP(RIGHT(V34,2)*4-1,ゆり!$A$8:$M$169,5,FALSE))="","",VLOOKUP(RIGHT(V34,2)*4-1,ゆり!$A$8:$M$169,5,FALSE))</f>
        <v>0</v>
      </c>
      <c r="AD34" s="105" t="str">
        <f>IF(ISERROR(VLOOKUP(RIGHT(V34,2)*4-3,ゆり!$A$8:$M$169,2,FALSE))="","",VLOOKUP(RIGHT(V34,2)*4-3,ゆり!$A$8:$M$169,2,FALSE))</f>
        <v/>
      </c>
    </row>
    <row r="35" spans="1:30" x14ac:dyDescent="0.2">
      <c r="A35">
        <v>3011</v>
      </c>
      <c r="B35">
        <f>$J$1*100000+A35</f>
        <v>3011</v>
      </c>
      <c r="C35">
        <f>IF(ISERROR(VLOOKUP(RIGHT(A35,2)*4-2,ゆり!$A$8:$M$169,3,FALSE))="","",VLOOKUP(RIGHT(A35,2)*4-2,ゆり!$A$8:$M$169,3,FALSE))</f>
        <v>0</v>
      </c>
      <c r="D35">
        <f>IF(ISERROR(VLOOKUP(RIGHT(A35,2)*4-3,ゆり!$A$8:$M$169,4,FALSE))="","",VLOOKUP(RIGHT(A35,2)*4-3,ゆり!$A$8:$M$169,4,FALSE))</f>
        <v>0</v>
      </c>
      <c r="E35">
        <f>IF(ISERROR(VLOOKUP(RIGHT(A35,2)*4-3,ゆり!$A$8:$M$169,5,FALSE))="","",VLOOKUP(RIGHT(A35,2)*4-3,ゆり!$A$8:$M$169,5,FALSE))</f>
        <v>0</v>
      </c>
      <c r="F35">
        <f>IF(ISERROR(VLOOKUP(RIGHT(A35,2)*4,ゆり!$A$8:$M$169,3,FALSE))="","",VLOOKUP(RIGHT(A35,2)*4,ゆり!$A$8:$M$169,3,FALSE))</f>
        <v>0</v>
      </c>
      <c r="G35">
        <f>IF(ISERROR(VLOOKUP(RIGHT(A35,2)*4-1,ゆり!$A$8:$M$169,4,FALSE))="","",VLOOKUP(RIGHT(A35,2)*4-1,ゆり!$A$8:$M$169,4,FALSE))</f>
        <v>0</v>
      </c>
      <c r="H35">
        <f>IF(ISERROR(VLOOKUP(RIGHT(A35,2)*4-1,ゆり!$A$8:$M$169,5,FALSE))="","",VLOOKUP(RIGHT(A35,2)*4-1,ゆり!$A$8:$M$169,5,FALSE))</f>
        <v>0</v>
      </c>
      <c r="I35" s="105" t="str">
        <f>IF(ISERROR(VLOOKUP(RIGHT(A35,2)*4-3,ゆり!$A$8:$M$169,2,FALSE))="","",VLOOKUP(RIGHT(A35,2)*4-3,ゆり!$A$8:$M$169,2,FALSE))</f>
        <v/>
      </c>
      <c r="L35">
        <v>3023</v>
      </c>
      <c r="M35">
        <f t="shared" si="3"/>
        <v>3023</v>
      </c>
      <c r="N35">
        <f>IF(ISERROR(VLOOKUP(RIGHT(L35,2)*4-2,ゆり!$A$8:$M$169,3,FALSE))="","",VLOOKUP(RIGHT(L35,2)*4-2,ゆり!$A$8:$M$169,3,FALSE))</f>
        <v>0</v>
      </c>
      <c r="O35">
        <f>IF(ISERROR(VLOOKUP(RIGHT(L35,2)*4-3,ゆり!$A$8:$M$169,4,FALSE))="","",VLOOKUP(RIGHT(L35,2)*4-3,ゆり!$A$8:$M$169,4,FALSE))</f>
        <v>0</v>
      </c>
      <c r="P35">
        <f>IF(ISERROR(VLOOKUP(RIGHT(L35,2)*4-3,ゆり!$A$8:$M$169,5,FALSE))="","",VLOOKUP(RIGHT(L35,2)*4-3,ゆり!$A$8:$M$169,5,FALSE))</f>
        <v>0</v>
      </c>
      <c r="Q35">
        <f>IF(ISERROR(VLOOKUP(RIGHT(L35,2)*4,ゆり!$A$8:$M$169,3,FALSE))="","",VLOOKUP(RIGHT(L35,2)*4,ゆり!$A$8:$M$169,3,FALSE))</f>
        <v>0</v>
      </c>
      <c r="R35">
        <f>IF(ISERROR(VLOOKUP(RIGHT(L35,2)*4-1,ゆり!$A$8:$M$169,4,FALSE))="","",VLOOKUP(RIGHT(L35,2)*4-1,ゆり!$A$8:$M$169,4,FALSE))</f>
        <v>0</v>
      </c>
      <c r="S35">
        <f>IF(ISERROR(VLOOKUP(RIGHT(L35,2)*4-1,ゆり!$A$8:$M$169,5,FALSE))="","",VLOOKUP(RIGHT(L35,2)*4-1,ゆり!$A$8:$M$169,5,FALSE))</f>
        <v>0</v>
      </c>
      <c r="T35" s="105" t="str">
        <f>IF(ISERROR(VLOOKUP(RIGHT(L35,2)*4-3,ゆり!$A$8:$M$169,2,FALSE))="","",VLOOKUP(RIGHT(L35,2)*4-3,ゆり!$A$8:$M$169,2,FALSE))</f>
        <v/>
      </c>
      <c r="V35">
        <v>3035</v>
      </c>
      <c r="W35">
        <f t="shared" si="2"/>
        <v>3035</v>
      </c>
      <c r="X35">
        <f>IF(ISERROR(VLOOKUP(RIGHT(V35,2)*4-2,ゆり!$A$8:$M$169,3,FALSE))="","",VLOOKUP(RIGHT(V35,2)*4-2,ゆり!$A$8:$M$169,3,FALSE))</f>
        <v>0</v>
      </c>
      <c r="Y35">
        <f>IF(ISERROR(VLOOKUP(RIGHT(V35,2)*4-3,ゆり!$A$8:$M$169,4,FALSE))="","",VLOOKUP(RIGHT(V35,2)*4-3,ゆり!$A$8:$M$169,4,FALSE))</f>
        <v>0</v>
      </c>
      <c r="Z35">
        <f>IF(ISERROR(VLOOKUP(RIGHT(V35,2)*4-3,ゆり!$A$8:$M$169,5,FALSE))="","",VLOOKUP(RIGHT(V35,2)*4-3,ゆり!$A$8:$M$169,5,FALSE))</f>
        <v>0</v>
      </c>
      <c r="AA35">
        <f>IF(ISERROR(VLOOKUP(RIGHT(V35,2)*4,ゆり!$A$8:$M$169,3,FALSE))="","",VLOOKUP(RIGHT(V35,2)*4,ゆり!$A$8:$M$169,3,FALSE))</f>
        <v>0</v>
      </c>
      <c r="AB35">
        <f>IF(ISERROR(VLOOKUP(RIGHT(V35,2)*4-1,ゆり!$A$8:$M$169,4,FALSE))="","",VLOOKUP(RIGHT(V35,2)*4-1,ゆり!$A$8:$M$169,4,FALSE))</f>
        <v>0</v>
      </c>
      <c r="AC35">
        <f>IF(ISERROR(VLOOKUP(RIGHT(V35,2)*4-1,ゆり!$A$8:$M$169,5,FALSE))="","",VLOOKUP(RIGHT(V35,2)*4-1,ゆり!$A$8:$M$169,5,FALSE))</f>
        <v>0</v>
      </c>
      <c r="AD35" s="105" t="str">
        <f>IF(ISERROR(VLOOKUP(RIGHT(V35,2)*4-3,ゆり!$A$8:$M$169,2,FALSE))="","",VLOOKUP(RIGHT(V35,2)*4-3,ゆり!$A$8:$M$169,2,FALSE))</f>
        <v/>
      </c>
    </row>
    <row r="36" spans="1:30" ht="13.5" thickBot="1" x14ac:dyDescent="0.25">
      <c r="A36" s="106">
        <v>3012</v>
      </c>
      <c r="B36" s="106">
        <f>$J$1*100000+A36</f>
        <v>3012</v>
      </c>
      <c r="C36" s="106">
        <f>IF(ISERROR(VLOOKUP(RIGHT(A36,2)*4-2,ゆり!$A$8:$M$169,3,FALSE))="","",VLOOKUP(RIGHT(A36,2)*4-2,ゆり!$A$8:$M$169,3,FALSE))</f>
        <v>0</v>
      </c>
      <c r="D36" s="106">
        <f>IF(ISERROR(VLOOKUP(RIGHT(A36,2)*4-3,ゆり!$A$8:$M$169,4,FALSE))="","",VLOOKUP(RIGHT(A36,2)*4-3,ゆり!$A$8:$M$169,4,FALSE))</f>
        <v>0</v>
      </c>
      <c r="E36" s="106">
        <f>IF(ISERROR(VLOOKUP(RIGHT(A36,2)*4-3,ゆり!$A$8:$M$169,5,FALSE))="","",VLOOKUP(RIGHT(A36,2)*4-3,ゆり!$A$8:$M$169,5,FALSE))</f>
        <v>0</v>
      </c>
      <c r="F36" s="106">
        <f>IF(ISERROR(VLOOKUP(RIGHT(A36,2)*4,ゆり!$A$8:$M$169,3,FALSE))="","",VLOOKUP(RIGHT(A36,2)*4,ゆり!$A$8:$M$169,3,FALSE))</f>
        <v>0</v>
      </c>
      <c r="G36" s="106">
        <f>IF(ISERROR(VLOOKUP(RIGHT(A36,2)*4-1,ゆり!$A$8:$M$169,4,FALSE))="","",VLOOKUP(RIGHT(A36,2)*4-1,ゆり!$A$8:$M$169,4,FALSE))</f>
        <v>0</v>
      </c>
      <c r="H36" s="106">
        <f>IF(ISERROR(VLOOKUP(RIGHT(A36,2)*4-1,ゆり!$A$8:$M$169,5,FALSE))="","",VLOOKUP(RIGHT(A36,2)*4-1,ゆり!$A$8:$M$169,5,FALSE))</f>
        <v>0</v>
      </c>
      <c r="I36" s="107" t="str">
        <f>IF(ISERROR(VLOOKUP(RIGHT(A36,2)*4-3,ゆり!$A$8:$M$169,2,FALSE))="","",VLOOKUP(RIGHT(A36,2)*4-3,ゆり!$A$8:$M$169,2,FALSE))</f>
        <v/>
      </c>
      <c r="J36" s="106"/>
      <c r="K36" s="106"/>
      <c r="L36" s="106">
        <v>3024</v>
      </c>
      <c r="M36" s="106">
        <f t="shared" si="3"/>
        <v>3024</v>
      </c>
      <c r="N36" s="106">
        <f>IF(ISERROR(VLOOKUP(RIGHT(L36,2)*4-2,ゆり!$A$8:$M$169,3,FALSE))="","",VLOOKUP(RIGHT(L36,2)*4-2,ゆり!$A$8:$M$169,3,FALSE))</f>
        <v>0</v>
      </c>
      <c r="O36" s="106">
        <f>IF(ISERROR(VLOOKUP(RIGHT(L36,2)*4-3,ゆり!$A$8:$M$169,4,FALSE))="","",VLOOKUP(RIGHT(L36,2)*4-3,ゆり!$A$8:$M$169,4,FALSE))</f>
        <v>0</v>
      </c>
      <c r="P36" s="106">
        <f>IF(ISERROR(VLOOKUP(RIGHT(L36,2)*4-3,ゆり!$A$8:$M$169,5,FALSE))="","",VLOOKUP(RIGHT(L36,2)*4-3,ゆり!$A$8:$M$169,5,FALSE))</f>
        <v>0</v>
      </c>
      <c r="Q36" s="106">
        <f>IF(ISERROR(VLOOKUP(RIGHT(L36,2)*4,ゆり!$A$8:$M$169,3,FALSE))="","",VLOOKUP(RIGHT(L36,2)*4,ゆり!$A$8:$M$169,3,FALSE))</f>
        <v>0</v>
      </c>
      <c r="R36" s="106">
        <f>IF(ISERROR(VLOOKUP(RIGHT(L36,2)*4-1,ゆり!$A$8:$M$169,4,FALSE))="","",VLOOKUP(RIGHT(L36,2)*4-1,ゆり!$A$8:$M$169,4,FALSE))</f>
        <v>0</v>
      </c>
      <c r="S36" s="106">
        <f>IF(ISERROR(VLOOKUP(RIGHT(L36,2)*4-1,ゆり!$A$8:$M$169,5,FALSE))="","",VLOOKUP(RIGHT(L36,2)*4-1,ゆり!$A$8:$M$169,5,FALSE))</f>
        <v>0</v>
      </c>
      <c r="T36" s="107" t="str">
        <f>IF(ISERROR(VLOOKUP(RIGHT(L36,2)*4-3,ゆり!$A$8:$M$169,2,FALSE))="","",VLOOKUP(RIGHT(L36,2)*4-3,ゆり!$A$8:$M$169,2,FALSE))</f>
        <v/>
      </c>
      <c r="U36" s="106"/>
      <c r="V36" s="106">
        <v>3036</v>
      </c>
      <c r="W36" s="106">
        <f t="shared" si="2"/>
        <v>3036</v>
      </c>
      <c r="X36" s="106">
        <f>IF(ISERROR(VLOOKUP(RIGHT(V36,2)*4-2,ゆり!$A$8:$M$169,3,FALSE))="","",VLOOKUP(RIGHT(V36,2)*4-2,ゆり!$A$8:$M$169,3,FALSE))</f>
        <v>0</v>
      </c>
      <c r="Y36" s="106">
        <f>IF(ISERROR(VLOOKUP(RIGHT(V36,2)*4-3,ゆり!$A$8:$M$169,4,FALSE))="","",VLOOKUP(RIGHT(V36,2)*4-3,ゆり!$A$8:$M$169,4,FALSE))</f>
        <v>0</v>
      </c>
      <c r="Z36" s="106">
        <f>IF(ISERROR(VLOOKUP(RIGHT(V36,2)*4-3,ゆり!$A$8:$M$169,5,FALSE))="","",VLOOKUP(RIGHT(V36,2)*4-3,ゆり!$A$8:$M$169,5,FALSE))</f>
        <v>0</v>
      </c>
      <c r="AA36" s="106">
        <f>IF(ISERROR(VLOOKUP(RIGHT(V36,2)*4,ゆり!$A$8:$M$169,3,FALSE))="","",VLOOKUP(RIGHT(V36,2)*4,ゆり!$A$8:$M$169,3,FALSE))</f>
        <v>0</v>
      </c>
      <c r="AB36" s="106">
        <f>IF(ISERROR(VLOOKUP(RIGHT(V36,2)*4-1,ゆり!$A$8:$M$169,4,FALSE))="","",VLOOKUP(RIGHT(V36,2)*4-1,ゆり!$A$8:$M$169,4,FALSE))</f>
        <v>0</v>
      </c>
      <c r="AC36" s="106">
        <f>IF(ISERROR(VLOOKUP(RIGHT(V36,2)*4-1,ゆり!$A$8:$M$169,5,FALSE))="","",VLOOKUP(RIGHT(V36,2)*4-1,ゆり!$A$8:$M$169,5,FALSE))</f>
        <v>0</v>
      </c>
      <c r="AD36" s="107" t="str">
        <f>IF(ISERROR(VLOOKUP(RIGHT(V36,2)*4-3,ゆり!$A$8:$M$169,2,FALSE))="","",VLOOKUP(RIGHT(V36,2)*4-3,ゆり!$A$8:$M$169,2,FALSE))</f>
        <v/>
      </c>
    </row>
    <row r="37" spans="1:30" x14ac:dyDescent="0.2">
      <c r="A37">
        <v>4001</v>
      </c>
      <c r="B37">
        <f t="shared" si="0"/>
        <v>4001</v>
      </c>
      <c r="C37">
        <f>IF(ISERROR(VLOOKUP(RIGHT(A37,2)*4-2,きく!$A$8:$M$169,3,FALSE))="","",VLOOKUP(RIGHT(A37,2)*4-2,きく!$A$8:$M$169,3,FALSE))</f>
        <v>0</v>
      </c>
      <c r="D37">
        <f>IF(ISERROR(VLOOKUP(RIGHT(A37,2)*4-3,きく!$A$8:$M$169,4,FALSE))="","",VLOOKUP(RIGHT(A37,2)*4-3,きく!$A$8:$M$169,4,FALSE))</f>
        <v>0</v>
      </c>
      <c r="E37">
        <f>IF(ISERROR(VLOOKUP(RIGHT(A37,2)*4-3,きく!$A$8:$M$169,5,FALSE))="","",VLOOKUP(RIGHT(A37,2)*4-3,きく!$A$8:$M$169,5,FALSE))</f>
        <v>0</v>
      </c>
      <c r="F37">
        <f>IF(ISERROR(VLOOKUP(RIGHT(A37,2)*4,きく!$A$8:$M$169,3,FALSE))="","",VLOOKUP(RIGHT(A37,2)*4,きく!$A$8:$M$169,3,FALSE))</f>
        <v>0</v>
      </c>
      <c r="G37">
        <f>IF(ISERROR(VLOOKUP(RIGHT(A37,2)*4-1,きく!$A$8:$M$169,4,FALSE))="","",VLOOKUP(RIGHT(A37,2)*4-1,きく!$A$8:$M$169,4,FALSE))</f>
        <v>0</v>
      </c>
      <c r="H37">
        <f>IF(ISERROR(VLOOKUP(RIGHT(A37,2)*4-1,きく!$A$8:$M$169,5,FALSE))="","",VLOOKUP(RIGHT(A37,2)*4-1,きく!$A$8:$M$169,5,FALSE))</f>
        <v>0</v>
      </c>
      <c r="I37" s="105" t="str">
        <f>IF(ISERROR(VLOOKUP(RIGHT(A37,2)*4-3,きく!$A$8:$M$169,2,FALSE))="","",VLOOKUP(RIGHT(A37,2)*4-3,きく!$A$8:$M$169,2,FALSE))</f>
        <v/>
      </c>
      <c r="L37">
        <v>4013</v>
      </c>
      <c r="M37">
        <f t="shared" si="3"/>
        <v>4013</v>
      </c>
      <c r="N37">
        <f>IF(ISERROR(VLOOKUP(RIGHT(L37,2)*4-2,きく!$A$8:$M$169,3,FALSE))="","",VLOOKUP(RIGHT(L37,2)*4-2,きく!$A$8:$M$169,3,FALSE))</f>
        <v>0</v>
      </c>
      <c r="O37">
        <f>IF(ISERROR(VLOOKUP(RIGHT(L37,2)*4-3,きく!$A$8:$M$169,4,FALSE))="","",VLOOKUP(RIGHT(L37,2)*4-3,きく!$A$8:$M$169,4,FALSE))</f>
        <v>0</v>
      </c>
      <c r="P37">
        <f>IF(ISERROR(VLOOKUP(RIGHT(L37,2)*4-3,きく!$A$8:$M$169,5,FALSE))="","",VLOOKUP(RIGHT(L37,2)*4-3,きく!$A$8:$M$169,5,FALSE))</f>
        <v>0</v>
      </c>
      <c r="Q37">
        <f>IF(ISERROR(VLOOKUP(RIGHT(L37,2)*4,きく!$A$8:$M$169,3,FALSE))="","",VLOOKUP(RIGHT(L37,2)*4,きく!$A$8:$M$169,3,FALSE))</f>
        <v>0</v>
      </c>
      <c r="R37">
        <f>IF(ISERROR(VLOOKUP(RIGHT(L37,2)*4-1,きく!$A$8:$M$169,4,FALSE))="","",VLOOKUP(RIGHT(L37,2)*4-1,きく!$A$8:$M$169,4,FALSE))</f>
        <v>0</v>
      </c>
      <c r="S37">
        <f>IF(ISERROR(VLOOKUP(RIGHT(L37,2)*4-1,きく!$A$8:$M$169,5,FALSE))="","",VLOOKUP(RIGHT(L37,2)*4-1,きく!$A$8:$M$169,5,FALSE))</f>
        <v>0</v>
      </c>
      <c r="T37" s="105" t="str">
        <f>IF(ISERROR(VLOOKUP(RIGHT(L37,2)*4-3,きく!$A$8:$M$169,2,FALSE))="","",VLOOKUP(RIGHT(L37,2)*4-3,きく!$A$8:$M$169,2,FALSE))</f>
        <v/>
      </c>
      <c r="V37">
        <v>4025</v>
      </c>
      <c r="W37">
        <f t="shared" si="2"/>
        <v>4025</v>
      </c>
      <c r="X37">
        <f>IF(ISERROR(VLOOKUP(RIGHT(V37,2)*4-2,きく!$A$8:$M$169,3,FALSE))="","",VLOOKUP(RIGHT(V37,2)*4-2,きく!$A$8:$M$169,3,FALSE))</f>
        <v>0</v>
      </c>
      <c r="Y37">
        <f>IF(ISERROR(VLOOKUP(RIGHT(V37,2)*4-3,きく!$A$8:$M$169,4,FALSE))="","",VLOOKUP(RIGHT(V37,2)*4-3,きく!$A$8:$M$169,4,FALSE))</f>
        <v>0</v>
      </c>
      <c r="Z37">
        <f>IF(ISERROR(VLOOKUP(RIGHT(V37,2)*4-3,きく!$A$8:$M$169,5,FALSE))="","",VLOOKUP(RIGHT(V37,2)*4-3,きく!$A$8:$M$169,5,FALSE))</f>
        <v>0</v>
      </c>
      <c r="AA37">
        <f>IF(ISERROR(VLOOKUP(RIGHT(V37,2)*4,きく!$A$8:$M$169,3,FALSE))="","",VLOOKUP(RIGHT(V37,2)*4,きく!$A$8:$M$169,3,FALSE))</f>
        <v>0</v>
      </c>
      <c r="AB37">
        <f>IF(ISERROR(VLOOKUP(RIGHT(V37,2)*4-1,きく!$A$8:$M$169,4,FALSE))="","",VLOOKUP(RIGHT(V37,2)*4-1,きく!$A$8:$M$169,4,FALSE))</f>
        <v>0</v>
      </c>
      <c r="AC37">
        <f>IF(ISERROR(VLOOKUP(RIGHT(V37,2)*4-1,きく!$A$8:$M$169,5,FALSE))="","",VLOOKUP(RIGHT(V37,2)*4-1,きく!$A$8:$M$169,5,FALSE))</f>
        <v>0</v>
      </c>
      <c r="AD37" s="105" t="str">
        <f>IF(ISERROR(VLOOKUP(RIGHT(V37,2)*4-3,きく!$A$8:$M$169,2,FALSE))="","",VLOOKUP(RIGHT(V37,2)*4-3,きく!$A$8:$M$169,2,FALSE))</f>
        <v/>
      </c>
    </row>
    <row r="38" spans="1:30" x14ac:dyDescent="0.2">
      <c r="A38">
        <v>4002</v>
      </c>
      <c r="B38">
        <f t="shared" si="0"/>
        <v>4002</v>
      </c>
      <c r="C38">
        <f>IF(ISERROR(VLOOKUP(RIGHT(A38,2)*4-2,きく!$A$8:$M$169,3,FALSE))="","",VLOOKUP(RIGHT(A38,2)*4-2,きく!$A$8:$M$169,3,FALSE))</f>
        <v>0</v>
      </c>
      <c r="D38">
        <f>IF(ISERROR(VLOOKUP(RIGHT(A38,2)*4-3,きく!$A$8:$M$169,4,FALSE))="","",VLOOKUP(RIGHT(A38,2)*4-3,きく!$A$8:$M$169,4,FALSE))</f>
        <v>0</v>
      </c>
      <c r="E38">
        <f>IF(ISERROR(VLOOKUP(RIGHT(A38,2)*4-3,きく!$A$8:$M$169,5,FALSE))="","",VLOOKUP(RIGHT(A38,2)*4-3,きく!$A$8:$M$169,5,FALSE))</f>
        <v>0</v>
      </c>
      <c r="F38">
        <f>IF(ISERROR(VLOOKUP(RIGHT(A38,2)*4,きく!$A$8:$M$169,3,FALSE))="","",VLOOKUP(RIGHT(A38,2)*4,きく!$A$8:$M$169,3,FALSE))</f>
        <v>0</v>
      </c>
      <c r="G38">
        <f>IF(ISERROR(VLOOKUP(RIGHT(A38,2)*4-1,きく!$A$8:$M$169,4,FALSE))="","",VLOOKUP(RIGHT(A38,2)*4-1,きく!$A$8:$M$169,4,FALSE))</f>
        <v>0</v>
      </c>
      <c r="H38">
        <f>IF(ISERROR(VLOOKUP(RIGHT(A38,2)*4-1,きく!$A$8:$M$169,5,FALSE))="","",VLOOKUP(RIGHT(A38,2)*4-1,きく!$A$8:$M$169,5,FALSE))</f>
        <v>0</v>
      </c>
      <c r="I38" s="105" t="str">
        <f>IF(ISERROR(VLOOKUP(RIGHT(A38,2)*4-3,きく!$A$8:$M$169,2,FALSE))="","",VLOOKUP(RIGHT(A38,2)*4-3,きく!$A$8:$M$169,2,FALSE))</f>
        <v/>
      </c>
      <c r="L38">
        <v>4014</v>
      </c>
      <c r="M38">
        <f t="shared" si="3"/>
        <v>4014</v>
      </c>
      <c r="N38">
        <f>IF(ISERROR(VLOOKUP(RIGHT(L38,2)*4-2,きく!$A$8:$M$169,3,FALSE))="","",VLOOKUP(RIGHT(L38,2)*4-2,きく!$A$8:$M$169,3,FALSE))</f>
        <v>0</v>
      </c>
      <c r="O38">
        <f>IF(ISERROR(VLOOKUP(RIGHT(L38,2)*4-3,きく!$A$8:$M$169,4,FALSE))="","",VLOOKUP(RIGHT(L38,2)*4-3,きく!$A$8:$M$169,4,FALSE))</f>
        <v>0</v>
      </c>
      <c r="P38">
        <f>IF(ISERROR(VLOOKUP(RIGHT(L38,2)*4-3,きく!$A$8:$M$169,5,FALSE))="","",VLOOKUP(RIGHT(L38,2)*4-3,きく!$A$8:$M$169,5,FALSE))</f>
        <v>0</v>
      </c>
      <c r="Q38">
        <f>IF(ISERROR(VLOOKUP(RIGHT(L38,2)*4,きく!$A$8:$M$169,3,FALSE))="","",VLOOKUP(RIGHT(L38,2)*4,きく!$A$8:$M$169,3,FALSE))</f>
        <v>0</v>
      </c>
      <c r="R38">
        <f>IF(ISERROR(VLOOKUP(RIGHT(L38,2)*4-1,きく!$A$8:$M$169,4,FALSE))="","",VLOOKUP(RIGHT(L38,2)*4-1,きく!$A$8:$M$169,4,FALSE))</f>
        <v>0</v>
      </c>
      <c r="S38">
        <f>IF(ISERROR(VLOOKUP(RIGHT(L38,2)*4-1,きく!$A$8:$M$169,5,FALSE))="","",VLOOKUP(RIGHT(L38,2)*4-1,きく!$A$8:$M$169,5,FALSE))</f>
        <v>0</v>
      </c>
      <c r="T38" s="105" t="str">
        <f>IF(ISERROR(VLOOKUP(RIGHT(L38,2)*4-3,きく!$A$8:$M$169,2,FALSE))="","",VLOOKUP(RIGHT(L38,2)*4-3,きく!$A$8:$M$169,2,FALSE))</f>
        <v/>
      </c>
      <c r="V38">
        <v>4026</v>
      </c>
      <c r="W38">
        <f t="shared" si="2"/>
        <v>4026</v>
      </c>
      <c r="X38">
        <f>IF(ISERROR(VLOOKUP(RIGHT(V38,2)*4-2,きく!$A$8:$M$169,3,FALSE))="","",VLOOKUP(RIGHT(V38,2)*4-2,きく!$A$8:$M$169,3,FALSE))</f>
        <v>0</v>
      </c>
      <c r="Y38">
        <f>IF(ISERROR(VLOOKUP(RIGHT(V38,2)*4-3,きく!$A$8:$M$169,4,FALSE))="","",VLOOKUP(RIGHT(V38,2)*4-3,きく!$A$8:$M$169,4,FALSE))</f>
        <v>0</v>
      </c>
      <c r="Z38">
        <f>IF(ISERROR(VLOOKUP(RIGHT(V38,2)*4-3,きく!$A$8:$M$169,5,FALSE))="","",VLOOKUP(RIGHT(V38,2)*4-3,きく!$A$8:$M$169,5,FALSE))</f>
        <v>0</v>
      </c>
      <c r="AA38">
        <f>IF(ISERROR(VLOOKUP(RIGHT(V38,2)*4,きく!$A$8:$M$169,3,FALSE))="","",VLOOKUP(RIGHT(V38,2)*4,きく!$A$8:$M$169,3,FALSE))</f>
        <v>0</v>
      </c>
      <c r="AB38">
        <f>IF(ISERROR(VLOOKUP(RIGHT(V38,2)*4-1,きく!$A$8:$M$169,4,FALSE))="","",VLOOKUP(RIGHT(V38,2)*4-1,きく!$A$8:$M$169,4,FALSE))</f>
        <v>0</v>
      </c>
      <c r="AC38">
        <f>IF(ISERROR(VLOOKUP(RIGHT(V38,2)*4-1,きく!$A$8:$M$169,5,FALSE))="","",VLOOKUP(RIGHT(V38,2)*4-1,きく!$A$8:$M$169,5,FALSE))</f>
        <v>0</v>
      </c>
      <c r="AD38" s="105" t="str">
        <f>IF(ISERROR(VLOOKUP(RIGHT(V38,2)*4-3,きく!$A$8:$M$169,2,FALSE))="","",VLOOKUP(RIGHT(V38,2)*4-3,きく!$A$8:$M$169,2,FALSE))</f>
        <v/>
      </c>
    </row>
    <row r="39" spans="1:30" x14ac:dyDescent="0.2">
      <c r="A39">
        <v>4003</v>
      </c>
      <c r="B39">
        <f t="shared" si="0"/>
        <v>4003</v>
      </c>
      <c r="C39">
        <f>IF(ISERROR(VLOOKUP(RIGHT(A39,2)*4-2,きく!$A$8:$M$169,3,FALSE))="","",VLOOKUP(RIGHT(A39,2)*4-2,きく!$A$8:$M$169,3,FALSE))</f>
        <v>0</v>
      </c>
      <c r="D39">
        <f>IF(ISERROR(VLOOKUP(RIGHT(A39,2)*4-3,きく!$A$8:$M$169,4,FALSE))="","",VLOOKUP(RIGHT(A39,2)*4-3,きく!$A$8:$M$169,4,FALSE))</f>
        <v>0</v>
      </c>
      <c r="E39">
        <f>IF(ISERROR(VLOOKUP(RIGHT(A39,2)*4-3,きく!$A$8:$M$169,5,FALSE))="","",VLOOKUP(RIGHT(A39,2)*4-3,きく!$A$8:$M$169,5,FALSE))</f>
        <v>0</v>
      </c>
      <c r="F39">
        <f>IF(ISERROR(VLOOKUP(RIGHT(A39,2)*4,きく!$A$8:$M$169,3,FALSE))="","",VLOOKUP(RIGHT(A39,2)*4,きく!$A$8:$M$169,3,FALSE))</f>
        <v>0</v>
      </c>
      <c r="G39">
        <f>IF(ISERROR(VLOOKUP(RIGHT(A39,2)*4-1,きく!$A$8:$M$169,4,FALSE))="","",VLOOKUP(RIGHT(A39,2)*4-1,きく!$A$8:$M$169,4,FALSE))</f>
        <v>0</v>
      </c>
      <c r="H39">
        <f>IF(ISERROR(VLOOKUP(RIGHT(A39,2)*4-1,きく!$A$8:$M$169,5,FALSE))="","",VLOOKUP(RIGHT(A39,2)*4-1,きく!$A$8:$M$169,5,FALSE))</f>
        <v>0</v>
      </c>
      <c r="I39" s="105" t="str">
        <f>IF(ISERROR(VLOOKUP(RIGHT(A39,2)*4-3,きく!$A$8:$M$169,2,FALSE))="","",VLOOKUP(RIGHT(A39,2)*4-3,きく!$A$8:$M$169,2,FALSE))</f>
        <v/>
      </c>
      <c r="L39">
        <v>4015</v>
      </c>
      <c r="M39">
        <f t="shared" si="3"/>
        <v>4015</v>
      </c>
      <c r="N39">
        <f>IF(ISERROR(VLOOKUP(RIGHT(L39,2)*4-2,きく!$A$8:$M$169,3,FALSE))="","",VLOOKUP(RIGHT(L39,2)*4-2,きく!$A$8:$M$169,3,FALSE))</f>
        <v>0</v>
      </c>
      <c r="O39">
        <f>IF(ISERROR(VLOOKUP(RIGHT(L39,2)*4-3,きく!$A$8:$M$169,4,FALSE))="","",VLOOKUP(RIGHT(L39,2)*4-3,きく!$A$8:$M$169,4,FALSE))</f>
        <v>0</v>
      </c>
      <c r="P39">
        <f>IF(ISERROR(VLOOKUP(RIGHT(L39,2)*4-3,きく!$A$8:$M$169,5,FALSE))="","",VLOOKUP(RIGHT(L39,2)*4-3,きく!$A$8:$M$169,5,FALSE))</f>
        <v>0</v>
      </c>
      <c r="Q39">
        <f>IF(ISERROR(VLOOKUP(RIGHT(L39,2)*4,きく!$A$8:$M$169,3,FALSE))="","",VLOOKUP(RIGHT(L39,2)*4,きく!$A$8:$M$169,3,FALSE))</f>
        <v>0</v>
      </c>
      <c r="R39">
        <f>IF(ISERROR(VLOOKUP(RIGHT(L39,2)*4-1,きく!$A$8:$M$169,4,FALSE))="","",VLOOKUP(RIGHT(L39,2)*4-1,きく!$A$8:$M$169,4,FALSE))</f>
        <v>0</v>
      </c>
      <c r="S39">
        <f>IF(ISERROR(VLOOKUP(RIGHT(L39,2)*4-1,きく!$A$8:$M$169,5,FALSE))="","",VLOOKUP(RIGHT(L39,2)*4-1,きく!$A$8:$M$169,5,FALSE))</f>
        <v>0</v>
      </c>
      <c r="T39" s="105" t="str">
        <f>IF(ISERROR(VLOOKUP(RIGHT(L39,2)*4-3,きく!$A$8:$M$169,2,FALSE))="","",VLOOKUP(RIGHT(L39,2)*4-3,きく!$A$8:$M$169,2,FALSE))</f>
        <v/>
      </c>
      <c r="V39">
        <v>4027</v>
      </c>
      <c r="W39">
        <f t="shared" si="2"/>
        <v>4027</v>
      </c>
      <c r="X39">
        <f>IF(ISERROR(VLOOKUP(RIGHT(V39,2)*4-2,きく!$A$8:$M$169,3,FALSE))="","",VLOOKUP(RIGHT(V39,2)*4-2,きく!$A$8:$M$169,3,FALSE))</f>
        <v>0</v>
      </c>
      <c r="Y39">
        <f>IF(ISERROR(VLOOKUP(RIGHT(V39,2)*4-3,きく!$A$8:$M$169,4,FALSE))="","",VLOOKUP(RIGHT(V39,2)*4-3,きく!$A$8:$M$169,4,FALSE))</f>
        <v>0</v>
      </c>
      <c r="Z39">
        <f>IF(ISERROR(VLOOKUP(RIGHT(V39,2)*4-3,きく!$A$8:$M$169,5,FALSE))="","",VLOOKUP(RIGHT(V39,2)*4-3,きく!$A$8:$M$169,5,FALSE))</f>
        <v>0</v>
      </c>
      <c r="AA39">
        <f>IF(ISERROR(VLOOKUP(RIGHT(V39,2)*4,きく!$A$8:$M$169,3,FALSE))="","",VLOOKUP(RIGHT(V39,2)*4,きく!$A$8:$M$169,3,FALSE))</f>
        <v>0</v>
      </c>
      <c r="AB39">
        <f>IF(ISERROR(VLOOKUP(RIGHT(V39,2)*4-1,きく!$A$8:$M$169,4,FALSE))="","",VLOOKUP(RIGHT(V39,2)*4-1,きく!$A$8:$M$169,4,FALSE))</f>
        <v>0</v>
      </c>
      <c r="AC39">
        <f>IF(ISERROR(VLOOKUP(RIGHT(V39,2)*4-1,きく!$A$8:$M$169,5,FALSE))="","",VLOOKUP(RIGHT(V39,2)*4-1,きく!$A$8:$M$169,5,FALSE))</f>
        <v>0</v>
      </c>
      <c r="AD39" s="105" t="str">
        <f>IF(ISERROR(VLOOKUP(RIGHT(V39,2)*4-3,きく!$A$8:$M$169,2,FALSE))="","",VLOOKUP(RIGHT(V39,2)*4-3,きく!$A$8:$M$169,2,FALSE))</f>
        <v/>
      </c>
    </row>
    <row r="40" spans="1:30" x14ac:dyDescent="0.2">
      <c r="A40">
        <v>4004</v>
      </c>
      <c r="B40">
        <f t="shared" si="0"/>
        <v>4004</v>
      </c>
      <c r="C40">
        <f>IF(ISERROR(VLOOKUP(RIGHT(A40,2)*4-2,きく!$A$8:$M$169,3,FALSE))="","",VLOOKUP(RIGHT(A40,2)*4-2,きく!$A$8:$M$169,3,FALSE))</f>
        <v>0</v>
      </c>
      <c r="D40">
        <f>IF(ISERROR(VLOOKUP(RIGHT(A40,2)*4-3,きく!$A$8:$M$169,4,FALSE))="","",VLOOKUP(RIGHT(A40,2)*4-3,きく!$A$8:$M$169,4,FALSE))</f>
        <v>0</v>
      </c>
      <c r="E40">
        <f>IF(ISERROR(VLOOKUP(RIGHT(A40,2)*4-3,きく!$A$8:$M$169,5,FALSE))="","",VLOOKUP(RIGHT(A40,2)*4-3,きく!$A$8:$M$169,5,FALSE))</f>
        <v>0</v>
      </c>
      <c r="F40">
        <f>IF(ISERROR(VLOOKUP(RIGHT(A40,2)*4,きく!$A$8:$M$169,3,FALSE))="","",VLOOKUP(RIGHT(A40,2)*4,きく!$A$8:$M$169,3,FALSE))</f>
        <v>0</v>
      </c>
      <c r="G40">
        <f>IF(ISERROR(VLOOKUP(RIGHT(A40,2)*4-1,きく!$A$8:$M$169,4,FALSE))="","",VLOOKUP(RIGHT(A40,2)*4-1,きく!$A$8:$M$169,4,FALSE))</f>
        <v>0</v>
      </c>
      <c r="H40">
        <f>IF(ISERROR(VLOOKUP(RIGHT(A40,2)*4-1,きく!$A$8:$M$169,5,FALSE))="","",VLOOKUP(RIGHT(A40,2)*4-1,きく!$A$8:$M$169,5,FALSE))</f>
        <v>0</v>
      </c>
      <c r="I40" s="105" t="str">
        <f>IF(ISERROR(VLOOKUP(RIGHT(A40,2)*4-3,きく!$A$8:$M$169,2,FALSE))="","",VLOOKUP(RIGHT(A40,2)*4-3,きく!$A$8:$M$169,2,FALSE))</f>
        <v/>
      </c>
      <c r="L40">
        <v>4016</v>
      </c>
      <c r="M40">
        <f t="shared" si="3"/>
        <v>4016</v>
      </c>
      <c r="N40">
        <f>IF(ISERROR(VLOOKUP(RIGHT(L40,2)*4-2,きく!$A$8:$M$169,3,FALSE))="","",VLOOKUP(RIGHT(L40,2)*4-2,きく!$A$8:$M$169,3,FALSE))</f>
        <v>0</v>
      </c>
      <c r="O40">
        <f>IF(ISERROR(VLOOKUP(RIGHT(L40,2)*4-3,きく!$A$8:$M$169,4,FALSE))="","",VLOOKUP(RIGHT(L40,2)*4-3,きく!$A$8:$M$169,4,FALSE))</f>
        <v>0</v>
      </c>
      <c r="P40">
        <f>IF(ISERROR(VLOOKUP(RIGHT(L40,2)*4-3,きく!$A$8:$M$169,5,FALSE))="","",VLOOKUP(RIGHT(L40,2)*4-3,きく!$A$8:$M$169,5,FALSE))</f>
        <v>0</v>
      </c>
      <c r="Q40">
        <f>IF(ISERROR(VLOOKUP(RIGHT(L40,2)*4,きく!$A$8:$M$169,3,FALSE))="","",VLOOKUP(RIGHT(L40,2)*4,きく!$A$8:$M$169,3,FALSE))</f>
        <v>0</v>
      </c>
      <c r="R40">
        <f>IF(ISERROR(VLOOKUP(RIGHT(L40,2)*4-1,きく!$A$8:$M$169,4,FALSE))="","",VLOOKUP(RIGHT(L40,2)*4-1,きく!$A$8:$M$169,4,FALSE))</f>
        <v>0</v>
      </c>
      <c r="S40">
        <f>IF(ISERROR(VLOOKUP(RIGHT(L40,2)*4-1,きく!$A$8:$M$169,5,FALSE))="","",VLOOKUP(RIGHT(L40,2)*4-1,きく!$A$8:$M$169,5,FALSE))</f>
        <v>0</v>
      </c>
      <c r="T40" s="105" t="str">
        <f>IF(ISERROR(VLOOKUP(RIGHT(L40,2)*4-3,きく!$A$8:$M$169,2,FALSE))="","",VLOOKUP(RIGHT(L40,2)*4-3,きく!$A$8:$M$169,2,FALSE))</f>
        <v/>
      </c>
      <c r="V40">
        <v>4028</v>
      </c>
      <c r="W40">
        <f t="shared" si="2"/>
        <v>4028</v>
      </c>
      <c r="X40">
        <f>IF(ISERROR(VLOOKUP(RIGHT(V40,2)*4-2,きく!$A$8:$M$169,3,FALSE))="","",VLOOKUP(RIGHT(V40,2)*4-2,きく!$A$8:$M$169,3,FALSE))</f>
        <v>0</v>
      </c>
      <c r="Y40">
        <f>IF(ISERROR(VLOOKUP(RIGHT(V40,2)*4-3,きく!$A$8:$M$169,4,FALSE))="","",VLOOKUP(RIGHT(V40,2)*4-3,きく!$A$8:$M$169,4,FALSE))</f>
        <v>0</v>
      </c>
      <c r="Z40">
        <f>IF(ISERROR(VLOOKUP(RIGHT(V40,2)*4-3,きく!$A$8:$M$169,5,FALSE))="","",VLOOKUP(RIGHT(V40,2)*4-3,きく!$A$8:$M$169,5,FALSE))</f>
        <v>0</v>
      </c>
      <c r="AA40">
        <f>IF(ISERROR(VLOOKUP(RIGHT(V40,2)*4,きく!$A$8:$M$169,3,FALSE))="","",VLOOKUP(RIGHT(V40,2)*4,きく!$A$8:$M$169,3,FALSE))</f>
        <v>0</v>
      </c>
      <c r="AB40">
        <f>IF(ISERROR(VLOOKUP(RIGHT(V40,2)*4-1,きく!$A$8:$M$169,4,FALSE))="","",VLOOKUP(RIGHT(V40,2)*4-1,きく!$A$8:$M$169,4,FALSE))</f>
        <v>0</v>
      </c>
      <c r="AC40">
        <f>IF(ISERROR(VLOOKUP(RIGHT(V40,2)*4-1,きく!$A$8:$M$169,5,FALSE))="","",VLOOKUP(RIGHT(V40,2)*4-1,きく!$A$8:$M$169,5,FALSE))</f>
        <v>0</v>
      </c>
      <c r="AD40" s="105" t="str">
        <f>IF(ISERROR(VLOOKUP(RIGHT(V40,2)*4-3,きく!$A$8:$M$169,2,FALSE))="","",VLOOKUP(RIGHT(V40,2)*4-3,きく!$A$8:$M$169,2,FALSE))</f>
        <v/>
      </c>
    </row>
    <row r="41" spans="1:30" x14ac:dyDescent="0.2">
      <c r="A41">
        <v>4005</v>
      </c>
      <c r="B41">
        <f t="shared" si="0"/>
        <v>4005</v>
      </c>
      <c r="C41">
        <f>IF(ISERROR(VLOOKUP(RIGHT(A41,2)*4-2,きく!$A$8:$M$169,3,FALSE))="","",VLOOKUP(RIGHT(A41,2)*4-2,きく!$A$8:$M$169,3,FALSE))</f>
        <v>0</v>
      </c>
      <c r="D41">
        <f>IF(ISERROR(VLOOKUP(RIGHT(A41,2)*4-3,きく!$A$8:$M$169,4,FALSE))="","",VLOOKUP(RIGHT(A41,2)*4-3,きく!$A$8:$M$169,4,FALSE))</f>
        <v>0</v>
      </c>
      <c r="E41">
        <f>IF(ISERROR(VLOOKUP(RIGHT(A41,2)*4-3,きく!$A$8:$M$169,5,FALSE))="","",VLOOKUP(RIGHT(A41,2)*4-3,きく!$A$8:$M$169,5,FALSE))</f>
        <v>0</v>
      </c>
      <c r="F41">
        <f>IF(ISERROR(VLOOKUP(RIGHT(A41,2)*4,きく!$A$8:$M$169,3,FALSE))="","",VLOOKUP(RIGHT(A41,2)*4,きく!$A$8:$M$169,3,FALSE))</f>
        <v>0</v>
      </c>
      <c r="G41">
        <f>IF(ISERROR(VLOOKUP(RIGHT(A41,2)*4-1,きく!$A$8:$M$169,4,FALSE))="","",VLOOKUP(RIGHT(A41,2)*4-1,きく!$A$8:$M$169,4,FALSE))</f>
        <v>0</v>
      </c>
      <c r="H41">
        <f>IF(ISERROR(VLOOKUP(RIGHT(A41,2)*4-1,きく!$A$8:$M$169,5,FALSE))="","",VLOOKUP(RIGHT(A41,2)*4-1,きく!$A$8:$M$169,5,FALSE))</f>
        <v>0</v>
      </c>
      <c r="I41" s="105" t="str">
        <f>IF(ISERROR(VLOOKUP(RIGHT(A41,2)*4-3,きく!$A$8:$M$169,2,FALSE))="","",VLOOKUP(RIGHT(A41,2)*4-3,きく!$A$8:$M$169,2,FALSE))</f>
        <v/>
      </c>
      <c r="L41">
        <v>4017</v>
      </c>
      <c r="M41">
        <f t="shared" si="3"/>
        <v>4017</v>
      </c>
      <c r="N41">
        <f>IF(ISERROR(VLOOKUP(RIGHT(L41,2)*4-2,きく!$A$8:$M$169,3,FALSE))="","",VLOOKUP(RIGHT(L41,2)*4-2,きく!$A$8:$M$169,3,FALSE))</f>
        <v>0</v>
      </c>
      <c r="O41">
        <f>IF(ISERROR(VLOOKUP(RIGHT(L41,2)*4-3,きく!$A$8:$M$169,4,FALSE))="","",VLOOKUP(RIGHT(L41,2)*4-3,きく!$A$8:$M$169,4,FALSE))</f>
        <v>0</v>
      </c>
      <c r="P41">
        <f>IF(ISERROR(VLOOKUP(RIGHT(L41,2)*4-3,きく!$A$8:$M$169,5,FALSE))="","",VLOOKUP(RIGHT(L41,2)*4-3,きく!$A$8:$M$169,5,FALSE))</f>
        <v>0</v>
      </c>
      <c r="Q41">
        <f>IF(ISERROR(VLOOKUP(RIGHT(L41,2)*4,きく!$A$8:$M$169,3,FALSE))="","",VLOOKUP(RIGHT(L41,2)*4,きく!$A$8:$M$169,3,FALSE))</f>
        <v>0</v>
      </c>
      <c r="R41">
        <f>IF(ISERROR(VLOOKUP(RIGHT(L41,2)*4-1,きく!$A$8:$M$169,4,FALSE))="","",VLOOKUP(RIGHT(L41,2)*4-1,きく!$A$8:$M$169,4,FALSE))</f>
        <v>0</v>
      </c>
      <c r="S41">
        <f>IF(ISERROR(VLOOKUP(RIGHT(L41,2)*4-1,きく!$A$8:$M$169,5,FALSE))="","",VLOOKUP(RIGHT(L41,2)*4-1,きく!$A$8:$M$169,5,FALSE))</f>
        <v>0</v>
      </c>
      <c r="T41" s="105" t="str">
        <f>IF(ISERROR(VLOOKUP(RIGHT(L41,2)*4-3,きく!$A$8:$M$169,2,FALSE))="","",VLOOKUP(RIGHT(L41,2)*4-3,きく!$A$8:$M$169,2,FALSE))</f>
        <v/>
      </c>
      <c r="V41">
        <v>4029</v>
      </c>
      <c r="W41">
        <f t="shared" si="2"/>
        <v>4029</v>
      </c>
      <c r="X41">
        <f>IF(ISERROR(VLOOKUP(RIGHT(V41,2)*4-2,きく!$A$8:$M$169,3,FALSE))="","",VLOOKUP(RIGHT(V41,2)*4-2,きく!$A$8:$M$169,3,FALSE))</f>
        <v>0</v>
      </c>
      <c r="Y41">
        <f>IF(ISERROR(VLOOKUP(RIGHT(V41,2)*4-3,きく!$A$8:$M$169,4,FALSE))="","",VLOOKUP(RIGHT(V41,2)*4-3,きく!$A$8:$M$169,4,FALSE))</f>
        <v>0</v>
      </c>
      <c r="Z41">
        <f>IF(ISERROR(VLOOKUP(RIGHT(V41,2)*4-3,きく!$A$8:$M$169,5,FALSE))="","",VLOOKUP(RIGHT(V41,2)*4-3,きく!$A$8:$M$169,5,FALSE))</f>
        <v>0</v>
      </c>
      <c r="AA41">
        <f>IF(ISERROR(VLOOKUP(RIGHT(V41,2)*4,きく!$A$8:$M$169,3,FALSE))="","",VLOOKUP(RIGHT(V41,2)*4,きく!$A$8:$M$169,3,FALSE))</f>
        <v>0</v>
      </c>
      <c r="AB41">
        <f>IF(ISERROR(VLOOKUP(RIGHT(V41,2)*4-1,きく!$A$8:$M$169,4,FALSE))="","",VLOOKUP(RIGHT(V41,2)*4-1,きく!$A$8:$M$169,4,FALSE))</f>
        <v>0</v>
      </c>
      <c r="AC41">
        <f>IF(ISERROR(VLOOKUP(RIGHT(V41,2)*4-1,きく!$A$8:$M$169,5,FALSE))="","",VLOOKUP(RIGHT(V41,2)*4-1,きく!$A$8:$M$169,5,FALSE))</f>
        <v>0</v>
      </c>
      <c r="AD41" s="105" t="str">
        <f>IF(ISERROR(VLOOKUP(RIGHT(V41,2)*4-3,きく!$A$8:$M$169,2,FALSE))="","",VLOOKUP(RIGHT(V41,2)*4-3,きく!$A$8:$M$169,2,FALSE))</f>
        <v/>
      </c>
    </row>
    <row r="42" spans="1:30" x14ac:dyDescent="0.2">
      <c r="A42">
        <v>4006</v>
      </c>
      <c r="B42">
        <f t="shared" si="0"/>
        <v>4006</v>
      </c>
      <c r="C42">
        <f>IF(ISERROR(VLOOKUP(RIGHT(A42,2)*4-2,きく!$A$8:$M$169,3,FALSE))="","",VLOOKUP(RIGHT(A42,2)*4-2,きく!$A$8:$M$169,3,FALSE))</f>
        <v>0</v>
      </c>
      <c r="D42">
        <f>IF(ISERROR(VLOOKUP(RIGHT(A42,2)*4-3,きく!$A$8:$M$169,4,FALSE))="","",VLOOKUP(RIGHT(A42,2)*4-3,きく!$A$8:$M$169,4,FALSE))</f>
        <v>0</v>
      </c>
      <c r="E42">
        <f>IF(ISERROR(VLOOKUP(RIGHT(A42,2)*4-3,きく!$A$8:$M$169,5,FALSE))="","",VLOOKUP(RIGHT(A42,2)*4-3,きく!$A$8:$M$169,5,FALSE))</f>
        <v>0</v>
      </c>
      <c r="F42">
        <f>IF(ISERROR(VLOOKUP(RIGHT(A42,2)*4,きく!$A$8:$M$169,3,FALSE))="","",VLOOKUP(RIGHT(A42,2)*4,きく!$A$8:$M$169,3,FALSE))</f>
        <v>0</v>
      </c>
      <c r="G42">
        <f>IF(ISERROR(VLOOKUP(RIGHT(A42,2)*4-1,きく!$A$8:$M$169,4,FALSE))="","",VLOOKUP(RIGHT(A42,2)*4-1,きく!$A$8:$M$169,4,FALSE))</f>
        <v>0</v>
      </c>
      <c r="H42">
        <f>IF(ISERROR(VLOOKUP(RIGHT(A42,2)*4-1,きく!$A$8:$M$169,5,FALSE))="","",VLOOKUP(RIGHT(A42,2)*4-1,きく!$A$8:$M$169,5,FALSE))</f>
        <v>0</v>
      </c>
      <c r="I42" s="105" t="str">
        <f>IF(ISERROR(VLOOKUP(RIGHT(A42,2)*4-3,きく!$A$8:$M$169,2,FALSE))="","",VLOOKUP(RIGHT(A42,2)*4-3,きく!$A$8:$M$169,2,FALSE))</f>
        <v/>
      </c>
      <c r="L42">
        <v>4018</v>
      </c>
      <c r="M42">
        <f t="shared" si="3"/>
        <v>4018</v>
      </c>
      <c r="N42">
        <f>IF(ISERROR(VLOOKUP(RIGHT(L42,2)*4-2,きく!$A$8:$M$169,3,FALSE))="","",VLOOKUP(RIGHT(L42,2)*4-2,きく!$A$8:$M$169,3,FALSE))</f>
        <v>0</v>
      </c>
      <c r="O42">
        <f>IF(ISERROR(VLOOKUP(RIGHT(L42,2)*4-3,きく!$A$8:$M$169,4,FALSE))="","",VLOOKUP(RIGHT(L42,2)*4-3,きく!$A$8:$M$169,4,FALSE))</f>
        <v>0</v>
      </c>
      <c r="P42">
        <f>IF(ISERROR(VLOOKUP(RIGHT(L42,2)*4-3,きく!$A$8:$M$169,5,FALSE))="","",VLOOKUP(RIGHT(L42,2)*4-3,きく!$A$8:$M$169,5,FALSE))</f>
        <v>0</v>
      </c>
      <c r="Q42">
        <f>IF(ISERROR(VLOOKUP(RIGHT(L42,2)*4,きく!$A$8:$M$169,3,FALSE))="","",VLOOKUP(RIGHT(L42,2)*4,きく!$A$8:$M$169,3,FALSE))</f>
        <v>0</v>
      </c>
      <c r="R42">
        <f>IF(ISERROR(VLOOKUP(RIGHT(L42,2)*4-1,きく!$A$8:$M$169,4,FALSE))="","",VLOOKUP(RIGHT(L42,2)*4-1,きく!$A$8:$M$169,4,FALSE))</f>
        <v>0</v>
      </c>
      <c r="S42">
        <f>IF(ISERROR(VLOOKUP(RIGHT(L42,2)*4-1,きく!$A$8:$M$169,5,FALSE))="","",VLOOKUP(RIGHT(L42,2)*4-1,きく!$A$8:$M$169,5,FALSE))</f>
        <v>0</v>
      </c>
      <c r="T42" s="105" t="str">
        <f>IF(ISERROR(VLOOKUP(RIGHT(L42,2)*4-3,きく!$A$8:$M$169,2,FALSE))="","",VLOOKUP(RIGHT(L42,2)*4-3,きく!$A$8:$M$169,2,FALSE))</f>
        <v/>
      </c>
      <c r="V42">
        <v>4030</v>
      </c>
      <c r="W42">
        <f t="shared" si="2"/>
        <v>4030</v>
      </c>
      <c r="X42">
        <f>IF(ISERROR(VLOOKUP(RIGHT(V42,2)*4-2,きく!$A$8:$M$169,3,FALSE))="","",VLOOKUP(RIGHT(V42,2)*4-2,きく!$A$8:$M$169,3,FALSE))</f>
        <v>0</v>
      </c>
      <c r="Y42">
        <f>IF(ISERROR(VLOOKUP(RIGHT(V42,2)*4-3,きく!$A$8:$M$169,4,FALSE))="","",VLOOKUP(RIGHT(V42,2)*4-3,きく!$A$8:$M$169,4,FALSE))</f>
        <v>0</v>
      </c>
      <c r="Z42">
        <f>IF(ISERROR(VLOOKUP(RIGHT(V42,2)*4-3,きく!$A$8:$M$169,5,FALSE))="","",VLOOKUP(RIGHT(V42,2)*4-3,きく!$A$8:$M$169,5,FALSE))</f>
        <v>0</v>
      </c>
      <c r="AA42">
        <f>IF(ISERROR(VLOOKUP(RIGHT(V42,2)*4,きく!$A$8:$M$169,3,FALSE))="","",VLOOKUP(RIGHT(V42,2)*4,きく!$A$8:$M$169,3,FALSE))</f>
        <v>0</v>
      </c>
      <c r="AB42">
        <f>IF(ISERROR(VLOOKUP(RIGHT(V42,2)*4-1,きく!$A$8:$M$169,4,FALSE))="","",VLOOKUP(RIGHT(V42,2)*4-1,きく!$A$8:$M$169,4,FALSE))</f>
        <v>0</v>
      </c>
      <c r="AC42">
        <f>IF(ISERROR(VLOOKUP(RIGHT(V42,2)*4-1,きく!$A$8:$M$169,5,FALSE))="","",VLOOKUP(RIGHT(V42,2)*4-1,きく!$A$8:$M$169,5,FALSE))</f>
        <v>0</v>
      </c>
      <c r="AD42" s="105" t="str">
        <f>IF(ISERROR(VLOOKUP(RIGHT(V42,2)*4-3,きく!$A$8:$M$169,2,FALSE))="","",VLOOKUP(RIGHT(V42,2)*4-3,きく!$A$8:$M$169,2,FALSE))</f>
        <v/>
      </c>
    </row>
    <row r="43" spans="1:30" x14ac:dyDescent="0.2">
      <c r="A43">
        <v>4007</v>
      </c>
      <c r="B43">
        <f t="shared" si="0"/>
        <v>4007</v>
      </c>
      <c r="C43">
        <f>IF(ISERROR(VLOOKUP(RIGHT(A43,2)*4-2,きく!$A$8:$M$169,3,FALSE))="","",VLOOKUP(RIGHT(A43,2)*4-2,きく!$A$8:$M$169,3,FALSE))</f>
        <v>0</v>
      </c>
      <c r="D43">
        <f>IF(ISERROR(VLOOKUP(RIGHT(A43,2)*4-3,きく!$A$8:$M$169,4,FALSE))="","",VLOOKUP(RIGHT(A43,2)*4-3,きく!$A$8:$M$169,4,FALSE))</f>
        <v>0</v>
      </c>
      <c r="E43">
        <f>IF(ISERROR(VLOOKUP(RIGHT(A43,2)*4-3,きく!$A$8:$M$169,5,FALSE))="","",VLOOKUP(RIGHT(A43,2)*4-3,きく!$A$8:$M$169,5,FALSE))</f>
        <v>0</v>
      </c>
      <c r="F43">
        <f>IF(ISERROR(VLOOKUP(RIGHT(A43,2)*4,きく!$A$8:$M$169,3,FALSE))="","",VLOOKUP(RIGHT(A43,2)*4,きく!$A$8:$M$169,3,FALSE))</f>
        <v>0</v>
      </c>
      <c r="G43">
        <f>IF(ISERROR(VLOOKUP(RIGHT(A43,2)*4-1,きく!$A$8:$M$169,4,FALSE))="","",VLOOKUP(RIGHT(A43,2)*4-1,きく!$A$8:$M$169,4,FALSE))</f>
        <v>0</v>
      </c>
      <c r="H43">
        <f>IF(ISERROR(VLOOKUP(RIGHT(A43,2)*4-1,きく!$A$8:$M$169,5,FALSE))="","",VLOOKUP(RIGHT(A43,2)*4-1,きく!$A$8:$M$169,5,FALSE))</f>
        <v>0</v>
      </c>
      <c r="I43" s="105" t="str">
        <f>IF(ISERROR(VLOOKUP(RIGHT(A43,2)*4-3,きく!$A$8:$M$169,2,FALSE))="","",VLOOKUP(RIGHT(A43,2)*4-3,きく!$A$8:$M$169,2,FALSE))</f>
        <v/>
      </c>
      <c r="L43">
        <v>4019</v>
      </c>
      <c r="M43">
        <f t="shared" si="3"/>
        <v>4019</v>
      </c>
      <c r="N43">
        <f>IF(ISERROR(VLOOKUP(RIGHT(L43,2)*4-2,きく!$A$8:$M$169,3,FALSE))="","",VLOOKUP(RIGHT(L43,2)*4-2,きく!$A$8:$M$169,3,FALSE))</f>
        <v>0</v>
      </c>
      <c r="O43">
        <f>IF(ISERROR(VLOOKUP(RIGHT(L43,2)*4-3,きく!$A$8:$M$169,4,FALSE))="","",VLOOKUP(RIGHT(L43,2)*4-3,きく!$A$8:$M$169,4,FALSE))</f>
        <v>0</v>
      </c>
      <c r="P43">
        <f>IF(ISERROR(VLOOKUP(RIGHT(L43,2)*4-3,きく!$A$8:$M$169,5,FALSE))="","",VLOOKUP(RIGHT(L43,2)*4-3,きく!$A$8:$M$169,5,FALSE))</f>
        <v>0</v>
      </c>
      <c r="Q43">
        <f>IF(ISERROR(VLOOKUP(RIGHT(L43,2)*4,きく!$A$8:$M$169,3,FALSE))="","",VLOOKUP(RIGHT(L43,2)*4,きく!$A$8:$M$169,3,FALSE))</f>
        <v>0</v>
      </c>
      <c r="R43">
        <f>IF(ISERROR(VLOOKUP(RIGHT(L43,2)*4-1,きく!$A$8:$M$169,4,FALSE))="","",VLOOKUP(RIGHT(L43,2)*4-1,きく!$A$8:$M$169,4,FALSE))</f>
        <v>0</v>
      </c>
      <c r="S43">
        <f>IF(ISERROR(VLOOKUP(RIGHT(L43,2)*4-1,きく!$A$8:$M$169,5,FALSE))="","",VLOOKUP(RIGHT(L43,2)*4-1,きく!$A$8:$M$169,5,FALSE))</f>
        <v>0</v>
      </c>
      <c r="T43" s="105" t="str">
        <f>IF(ISERROR(VLOOKUP(RIGHT(L43,2)*4-3,きく!$A$8:$M$169,2,FALSE))="","",VLOOKUP(RIGHT(L43,2)*4-3,きく!$A$8:$M$169,2,FALSE))</f>
        <v/>
      </c>
      <c r="V43">
        <v>4031</v>
      </c>
      <c r="W43">
        <f t="shared" si="2"/>
        <v>4031</v>
      </c>
      <c r="X43">
        <f>IF(ISERROR(VLOOKUP(RIGHT(V43,2)*4-2,きく!$A$8:$M$169,3,FALSE))="","",VLOOKUP(RIGHT(V43,2)*4-2,きく!$A$8:$M$169,3,FALSE))</f>
        <v>0</v>
      </c>
      <c r="Y43">
        <f>IF(ISERROR(VLOOKUP(RIGHT(V43,2)*4-3,きく!$A$8:$M$169,4,FALSE))="","",VLOOKUP(RIGHT(V43,2)*4-3,きく!$A$8:$M$169,4,FALSE))</f>
        <v>0</v>
      </c>
      <c r="Z43">
        <f>IF(ISERROR(VLOOKUP(RIGHT(V43,2)*4-3,きく!$A$8:$M$169,5,FALSE))="","",VLOOKUP(RIGHT(V43,2)*4-3,きく!$A$8:$M$169,5,FALSE))</f>
        <v>0</v>
      </c>
      <c r="AA43">
        <f>IF(ISERROR(VLOOKUP(RIGHT(V43,2)*4,きく!$A$8:$M$169,3,FALSE))="","",VLOOKUP(RIGHT(V43,2)*4,きく!$A$8:$M$169,3,FALSE))</f>
        <v>0</v>
      </c>
      <c r="AB43">
        <f>IF(ISERROR(VLOOKUP(RIGHT(V43,2)*4-1,きく!$A$8:$M$169,4,FALSE))="","",VLOOKUP(RIGHT(V43,2)*4-1,きく!$A$8:$M$169,4,FALSE))</f>
        <v>0</v>
      </c>
      <c r="AC43">
        <f>IF(ISERROR(VLOOKUP(RIGHT(V43,2)*4-1,きく!$A$8:$M$169,5,FALSE))="","",VLOOKUP(RIGHT(V43,2)*4-1,きく!$A$8:$M$169,5,FALSE))</f>
        <v>0</v>
      </c>
      <c r="AD43" s="105" t="str">
        <f>IF(ISERROR(VLOOKUP(RIGHT(V43,2)*4-3,きく!$A$8:$M$169,2,FALSE))="","",VLOOKUP(RIGHT(V43,2)*4-3,きく!$A$8:$M$169,2,FALSE))</f>
        <v/>
      </c>
    </row>
    <row r="44" spans="1:30" x14ac:dyDescent="0.2">
      <c r="A44">
        <v>4008</v>
      </c>
      <c r="B44">
        <f t="shared" si="0"/>
        <v>4008</v>
      </c>
      <c r="C44">
        <f>IF(ISERROR(VLOOKUP(RIGHT(A44,2)*4-2,きく!$A$8:$M$169,3,FALSE))="","",VLOOKUP(RIGHT(A44,2)*4-2,きく!$A$8:$M$169,3,FALSE))</f>
        <v>0</v>
      </c>
      <c r="D44">
        <f>IF(ISERROR(VLOOKUP(RIGHT(A44,2)*4-3,きく!$A$8:$M$169,4,FALSE))="","",VLOOKUP(RIGHT(A44,2)*4-3,きく!$A$8:$M$169,4,FALSE))</f>
        <v>0</v>
      </c>
      <c r="E44">
        <f>IF(ISERROR(VLOOKUP(RIGHT(A44,2)*4-3,きく!$A$8:$M$169,5,FALSE))="","",VLOOKUP(RIGHT(A44,2)*4-3,きく!$A$8:$M$169,5,FALSE))</f>
        <v>0</v>
      </c>
      <c r="F44">
        <f>IF(ISERROR(VLOOKUP(RIGHT(A44,2)*4,きく!$A$8:$M$169,3,FALSE))="","",VLOOKUP(RIGHT(A44,2)*4,きく!$A$8:$M$169,3,FALSE))</f>
        <v>0</v>
      </c>
      <c r="G44">
        <f>IF(ISERROR(VLOOKUP(RIGHT(A44,2)*4-1,きく!$A$8:$M$169,4,FALSE))="","",VLOOKUP(RIGHT(A44,2)*4-1,きく!$A$8:$M$169,4,FALSE))</f>
        <v>0</v>
      </c>
      <c r="H44">
        <f>IF(ISERROR(VLOOKUP(RIGHT(A44,2)*4-1,きく!$A$8:$M$169,5,FALSE))="","",VLOOKUP(RIGHT(A44,2)*4-1,きく!$A$8:$M$169,5,FALSE))</f>
        <v>0</v>
      </c>
      <c r="I44" s="105" t="str">
        <f>IF(ISERROR(VLOOKUP(RIGHT(A44,2)*4-3,きく!$A$8:$M$169,2,FALSE))="","",VLOOKUP(RIGHT(A44,2)*4-3,きく!$A$8:$M$169,2,FALSE))</f>
        <v/>
      </c>
      <c r="L44">
        <v>4020</v>
      </c>
      <c r="M44">
        <f t="shared" si="3"/>
        <v>4020</v>
      </c>
      <c r="N44">
        <f>IF(ISERROR(VLOOKUP(RIGHT(L44,2)*4-2,きく!$A$8:$M$169,3,FALSE))="","",VLOOKUP(RIGHT(L44,2)*4-2,きく!$A$8:$M$169,3,FALSE))</f>
        <v>0</v>
      </c>
      <c r="O44">
        <f>IF(ISERROR(VLOOKUP(RIGHT(L44,2)*4-3,きく!$A$8:$M$169,4,FALSE))="","",VLOOKUP(RIGHT(L44,2)*4-3,きく!$A$8:$M$169,4,FALSE))</f>
        <v>0</v>
      </c>
      <c r="P44">
        <f>IF(ISERROR(VLOOKUP(RIGHT(L44,2)*4-3,きく!$A$8:$M$169,5,FALSE))="","",VLOOKUP(RIGHT(L44,2)*4-3,きく!$A$8:$M$169,5,FALSE))</f>
        <v>0</v>
      </c>
      <c r="Q44">
        <f>IF(ISERROR(VLOOKUP(RIGHT(L44,2)*4,きく!$A$8:$M$169,3,FALSE))="","",VLOOKUP(RIGHT(L44,2)*4,きく!$A$8:$M$169,3,FALSE))</f>
        <v>0</v>
      </c>
      <c r="R44">
        <f>IF(ISERROR(VLOOKUP(RIGHT(L44,2)*4-1,きく!$A$8:$M$169,4,FALSE))="","",VLOOKUP(RIGHT(L44,2)*4-1,きく!$A$8:$M$169,4,FALSE))</f>
        <v>0</v>
      </c>
      <c r="S44">
        <f>IF(ISERROR(VLOOKUP(RIGHT(L44,2)*4-1,きく!$A$8:$M$169,5,FALSE))="","",VLOOKUP(RIGHT(L44,2)*4-1,きく!$A$8:$M$169,5,FALSE))</f>
        <v>0</v>
      </c>
      <c r="T44" s="105" t="str">
        <f>IF(ISERROR(VLOOKUP(RIGHT(L44,2)*4-3,きく!$A$8:$M$169,2,FALSE))="","",VLOOKUP(RIGHT(L44,2)*4-3,きく!$A$8:$M$169,2,FALSE))</f>
        <v/>
      </c>
      <c r="V44">
        <v>4032</v>
      </c>
      <c r="W44">
        <f t="shared" si="2"/>
        <v>4032</v>
      </c>
      <c r="X44">
        <f>IF(ISERROR(VLOOKUP(RIGHT(V44,2)*4-2,きく!$A$8:$M$169,3,FALSE))="","",VLOOKUP(RIGHT(V44,2)*4-2,きく!$A$8:$M$169,3,FALSE))</f>
        <v>0</v>
      </c>
      <c r="Y44">
        <f>IF(ISERROR(VLOOKUP(RIGHT(V44,2)*4-3,きく!$A$8:$M$169,4,FALSE))="","",VLOOKUP(RIGHT(V44,2)*4-3,きく!$A$8:$M$169,4,FALSE))</f>
        <v>0</v>
      </c>
      <c r="Z44">
        <f>IF(ISERROR(VLOOKUP(RIGHT(V44,2)*4-3,きく!$A$8:$M$169,5,FALSE))="","",VLOOKUP(RIGHT(V44,2)*4-3,きく!$A$8:$M$169,5,FALSE))</f>
        <v>0</v>
      </c>
      <c r="AA44">
        <f>IF(ISERROR(VLOOKUP(RIGHT(V44,2)*4,きく!$A$8:$M$169,3,FALSE))="","",VLOOKUP(RIGHT(V44,2)*4,きく!$A$8:$M$169,3,FALSE))</f>
        <v>0</v>
      </c>
      <c r="AB44">
        <f>IF(ISERROR(VLOOKUP(RIGHT(V44,2)*4-1,きく!$A$8:$M$169,4,FALSE))="","",VLOOKUP(RIGHT(V44,2)*4-1,きく!$A$8:$M$169,4,FALSE))</f>
        <v>0</v>
      </c>
      <c r="AC44">
        <f>IF(ISERROR(VLOOKUP(RIGHT(V44,2)*4-1,きく!$A$8:$M$169,5,FALSE))="","",VLOOKUP(RIGHT(V44,2)*4-1,きく!$A$8:$M$169,5,FALSE))</f>
        <v>0</v>
      </c>
      <c r="AD44" s="105" t="str">
        <f>IF(ISERROR(VLOOKUP(RIGHT(V44,2)*4-3,きく!$A$8:$M$169,2,FALSE))="","",VLOOKUP(RIGHT(V44,2)*4-3,きく!$A$8:$M$169,2,FALSE))</f>
        <v/>
      </c>
    </row>
    <row r="45" spans="1:30" x14ac:dyDescent="0.2">
      <c r="A45">
        <v>4009</v>
      </c>
      <c r="B45">
        <f t="shared" si="0"/>
        <v>4009</v>
      </c>
      <c r="C45">
        <f>IF(ISERROR(VLOOKUP(RIGHT(A45,2)*4-2,きく!$A$8:$M$169,3,FALSE))="","",VLOOKUP(RIGHT(A45,2)*4-2,きく!$A$8:$M$169,3,FALSE))</f>
        <v>0</v>
      </c>
      <c r="D45">
        <f>IF(ISERROR(VLOOKUP(RIGHT(A45,2)*4-3,きく!$A$8:$M$169,4,FALSE))="","",VLOOKUP(RIGHT(A45,2)*4-3,きく!$A$8:$M$169,4,FALSE))</f>
        <v>0</v>
      </c>
      <c r="E45">
        <f>IF(ISERROR(VLOOKUP(RIGHT(A45,2)*4-3,きく!$A$8:$M$169,5,FALSE))="","",VLOOKUP(RIGHT(A45,2)*4-3,きく!$A$8:$M$169,5,FALSE))</f>
        <v>0</v>
      </c>
      <c r="F45">
        <f>IF(ISERROR(VLOOKUP(RIGHT(A45,2)*4,きく!$A$8:$M$169,3,FALSE))="","",VLOOKUP(RIGHT(A45,2)*4,きく!$A$8:$M$169,3,FALSE))</f>
        <v>0</v>
      </c>
      <c r="G45">
        <f>IF(ISERROR(VLOOKUP(RIGHT(A45,2)*4-1,きく!$A$8:$M$169,4,FALSE))="","",VLOOKUP(RIGHT(A45,2)*4-1,きく!$A$8:$M$169,4,FALSE))</f>
        <v>0</v>
      </c>
      <c r="H45">
        <f>IF(ISERROR(VLOOKUP(RIGHT(A45,2)*4-1,きく!$A$8:$M$169,5,FALSE))="","",VLOOKUP(RIGHT(A45,2)*4-1,きく!$A$8:$M$169,5,FALSE))</f>
        <v>0</v>
      </c>
      <c r="I45" s="105" t="str">
        <f>IF(ISERROR(VLOOKUP(RIGHT(A45,2)*4-3,きく!$A$8:$M$169,2,FALSE))="","",VLOOKUP(RIGHT(A45,2)*4-3,きく!$A$8:$M$169,2,FALSE))</f>
        <v/>
      </c>
      <c r="L45">
        <v>4021</v>
      </c>
      <c r="M45">
        <f t="shared" si="3"/>
        <v>4021</v>
      </c>
      <c r="N45">
        <f>IF(ISERROR(VLOOKUP(RIGHT(L45,2)*4-2,きく!$A$8:$M$169,3,FALSE))="","",VLOOKUP(RIGHT(L45,2)*4-2,きく!$A$8:$M$169,3,FALSE))</f>
        <v>0</v>
      </c>
      <c r="O45">
        <f>IF(ISERROR(VLOOKUP(RIGHT(L45,2)*4-3,きく!$A$8:$M$169,4,FALSE))="","",VLOOKUP(RIGHT(L45,2)*4-3,きく!$A$8:$M$169,4,FALSE))</f>
        <v>0</v>
      </c>
      <c r="P45">
        <f>IF(ISERROR(VLOOKUP(RIGHT(L45,2)*4-3,きく!$A$8:$M$169,5,FALSE))="","",VLOOKUP(RIGHT(L45,2)*4-3,きく!$A$8:$M$169,5,FALSE))</f>
        <v>0</v>
      </c>
      <c r="Q45">
        <f>IF(ISERROR(VLOOKUP(RIGHT(L45,2)*4,きく!$A$8:$M$169,3,FALSE))="","",VLOOKUP(RIGHT(L45,2)*4,きく!$A$8:$M$169,3,FALSE))</f>
        <v>0</v>
      </c>
      <c r="R45">
        <f>IF(ISERROR(VLOOKUP(RIGHT(L45,2)*4-1,きく!$A$8:$M$169,4,FALSE))="","",VLOOKUP(RIGHT(L45,2)*4-1,きく!$A$8:$M$169,4,FALSE))</f>
        <v>0</v>
      </c>
      <c r="S45">
        <f>IF(ISERROR(VLOOKUP(RIGHT(L45,2)*4-1,きく!$A$8:$M$169,5,FALSE))="","",VLOOKUP(RIGHT(L45,2)*4-1,きく!$A$8:$M$169,5,FALSE))</f>
        <v>0</v>
      </c>
      <c r="T45" s="105" t="str">
        <f>IF(ISERROR(VLOOKUP(RIGHT(L45,2)*4-3,きく!$A$8:$M$169,2,FALSE))="","",VLOOKUP(RIGHT(L45,2)*4-3,きく!$A$8:$M$169,2,FALSE))</f>
        <v/>
      </c>
      <c r="V45">
        <v>4033</v>
      </c>
      <c r="W45">
        <f t="shared" si="2"/>
        <v>4033</v>
      </c>
      <c r="X45">
        <f>IF(ISERROR(VLOOKUP(RIGHT(V45,2)*4-2,きく!$A$8:$M$169,3,FALSE))="","",VLOOKUP(RIGHT(V45,2)*4-2,きく!$A$8:$M$169,3,FALSE))</f>
        <v>0</v>
      </c>
      <c r="Y45">
        <f>IF(ISERROR(VLOOKUP(RIGHT(V45,2)*4-3,きく!$A$8:$M$169,4,FALSE))="","",VLOOKUP(RIGHT(V45,2)*4-3,きく!$A$8:$M$169,4,FALSE))</f>
        <v>0</v>
      </c>
      <c r="Z45">
        <f>IF(ISERROR(VLOOKUP(RIGHT(V45,2)*4-3,きく!$A$8:$M$169,5,FALSE))="","",VLOOKUP(RIGHT(V45,2)*4-3,きく!$A$8:$M$169,5,FALSE))</f>
        <v>0</v>
      </c>
      <c r="AA45">
        <f>IF(ISERROR(VLOOKUP(RIGHT(V45,2)*4,きく!$A$8:$M$169,3,FALSE))="","",VLOOKUP(RIGHT(V45,2)*4,きく!$A$8:$M$169,3,FALSE))</f>
        <v>0</v>
      </c>
      <c r="AB45">
        <f>IF(ISERROR(VLOOKUP(RIGHT(V45,2)*4-1,きく!$A$8:$M$169,4,FALSE))="","",VLOOKUP(RIGHT(V45,2)*4-1,きく!$A$8:$M$169,4,FALSE))</f>
        <v>0</v>
      </c>
      <c r="AC45">
        <f>IF(ISERROR(VLOOKUP(RIGHT(V45,2)*4-1,きく!$A$8:$M$169,5,FALSE))="","",VLOOKUP(RIGHT(V45,2)*4-1,きく!$A$8:$M$169,5,FALSE))</f>
        <v>0</v>
      </c>
      <c r="AD45" s="105" t="str">
        <f>IF(ISERROR(VLOOKUP(RIGHT(V45,2)*4-3,きく!$A$8:$M$169,2,FALSE))="","",VLOOKUP(RIGHT(V45,2)*4-3,きく!$A$8:$M$169,2,FALSE))</f>
        <v/>
      </c>
    </row>
    <row r="46" spans="1:30" x14ac:dyDescent="0.2">
      <c r="A46">
        <v>4010</v>
      </c>
      <c r="B46">
        <f t="shared" si="0"/>
        <v>4010</v>
      </c>
      <c r="C46">
        <f>IF(ISERROR(VLOOKUP(RIGHT(A46,2)*4-2,きく!$A$8:$M$169,3,FALSE))="","",VLOOKUP(RIGHT(A46,2)*4-2,きく!$A$8:$M$169,3,FALSE))</f>
        <v>0</v>
      </c>
      <c r="D46">
        <f>IF(ISERROR(VLOOKUP(RIGHT(A46,2)*4-3,きく!$A$8:$M$169,4,FALSE))="","",VLOOKUP(RIGHT(A46,2)*4-3,きく!$A$8:$M$169,4,FALSE))</f>
        <v>0</v>
      </c>
      <c r="E46">
        <f>IF(ISERROR(VLOOKUP(RIGHT(A46,2)*4-3,きく!$A$8:$M$169,5,FALSE))="","",VLOOKUP(RIGHT(A46,2)*4-3,きく!$A$8:$M$169,5,FALSE))</f>
        <v>0</v>
      </c>
      <c r="F46">
        <f>IF(ISERROR(VLOOKUP(RIGHT(A46,2)*4,きく!$A$8:$M$169,3,FALSE))="","",VLOOKUP(RIGHT(A46,2)*4,きく!$A$8:$M$169,3,FALSE))</f>
        <v>0</v>
      </c>
      <c r="G46">
        <f>IF(ISERROR(VLOOKUP(RIGHT(A46,2)*4-1,きく!$A$8:$M$169,4,FALSE))="","",VLOOKUP(RIGHT(A46,2)*4-1,きく!$A$8:$M$169,4,FALSE))</f>
        <v>0</v>
      </c>
      <c r="H46">
        <f>IF(ISERROR(VLOOKUP(RIGHT(A46,2)*4-1,きく!$A$8:$M$169,5,FALSE))="","",VLOOKUP(RIGHT(A46,2)*4-1,きく!$A$8:$M$169,5,FALSE))</f>
        <v>0</v>
      </c>
      <c r="I46" s="105" t="str">
        <f>IF(ISERROR(VLOOKUP(RIGHT(A46,2)*4-3,きく!$A$8:$M$169,2,FALSE))="","",VLOOKUP(RIGHT(A46,2)*4-3,きく!$A$8:$M$169,2,FALSE))</f>
        <v/>
      </c>
      <c r="L46">
        <v>4022</v>
      </c>
      <c r="M46">
        <f t="shared" si="3"/>
        <v>4022</v>
      </c>
      <c r="N46">
        <f>IF(ISERROR(VLOOKUP(RIGHT(L46,2)*4-2,きく!$A$8:$M$169,3,FALSE))="","",VLOOKUP(RIGHT(L46,2)*4-2,きく!$A$8:$M$169,3,FALSE))</f>
        <v>0</v>
      </c>
      <c r="O46">
        <f>IF(ISERROR(VLOOKUP(RIGHT(L46,2)*4-3,きく!$A$8:$M$169,4,FALSE))="","",VLOOKUP(RIGHT(L46,2)*4-3,きく!$A$8:$M$169,4,FALSE))</f>
        <v>0</v>
      </c>
      <c r="P46">
        <f>IF(ISERROR(VLOOKUP(RIGHT(L46,2)*4-3,きく!$A$8:$M$169,5,FALSE))="","",VLOOKUP(RIGHT(L46,2)*4-3,きく!$A$8:$M$169,5,FALSE))</f>
        <v>0</v>
      </c>
      <c r="Q46">
        <f>IF(ISERROR(VLOOKUP(RIGHT(L46,2)*4,きく!$A$8:$M$169,3,FALSE))="","",VLOOKUP(RIGHT(L46,2)*4,きく!$A$8:$M$169,3,FALSE))</f>
        <v>0</v>
      </c>
      <c r="R46">
        <f>IF(ISERROR(VLOOKUP(RIGHT(L46,2)*4-1,きく!$A$8:$M$169,4,FALSE))="","",VLOOKUP(RIGHT(L46,2)*4-1,きく!$A$8:$M$169,4,FALSE))</f>
        <v>0</v>
      </c>
      <c r="S46">
        <f>IF(ISERROR(VLOOKUP(RIGHT(L46,2)*4-1,きく!$A$8:$M$169,5,FALSE))="","",VLOOKUP(RIGHT(L46,2)*4-1,きく!$A$8:$M$169,5,FALSE))</f>
        <v>0</v>
      </c>
      <c r="T46" s="105" t="str">
        <f>IF(ISERROR(VLOOKUP(RIGHT(L46,2)*4-3,きく!$A$8:$M$169,2,FALSE))="","",VLOOKUP(RIGHT(L46,2)*4-3,きく!$A$8:$M$169,2,FALSE))</f>
        <v/>
      </c>
      <c r="V46">
        <v>4034</v>
      </c>
      <c r="W46">
        <f t="shared" si="2"/>
        <v>4034</v>
      </c>
      <c r="X46">
        <f>IF(ISERROR(VLOOKUP(RIGHT(V46,2)*4-2,きく!$A$8:$M$169,3,FALSE))="","",VLOOKUP(RIGHT(V46,2)*4-2,きく!$A$8:$M$169,3,FALSE))</f>
        <v>0</v>
      </c>
      <c r="Y46">
        <f>IF(ISERROR(VLOOKUP(RIGHT(V46,2)*4-3,きく!$A$8:$M$169,4,FALSE))="","",VLOOKUP(RIGHT(V46,2)*4-3,きく!$A$8:$M$169,4,FALSE))</f>
        <v>0</v>
      </c>
      <c r="Z46">
        <f>IF(ISERROR(VLOOKUP(RIGHT(V46,2)*4-3,きく!$A$8:$M$169,5,FALSE))="","",VLOOKUP(RIGHT(V46,2)*4-3,きく!$A$8:$M$169,5,FALSE))</f>
        <v>0</v>
      </c>
      <c r="AA46">
        <f>IF(ISERROR(VLOOKUP(RIGHT(V46,2)*4,きく!$A$8:$M$169,3,FALSE))="","",VLOOKUP(RIGHT(V46,2)*4,きく!$A$8:$M$169,3,FALSE))</f>
        <v>0</v>
      </c>
      <c r="AB46">
        <f>IF(ISERROR(VLOOKUP(RIGHT(V46,2)*4-1,きく!$A$8:$M$169,4,FALSE))="","",VLOOKUP(RIGHT(V46,2)*4-1,きく!$A$8:$M$169,4,FALSE))</f>
        <v>0</v>
      </c>
      <c r="AC46">
        <f>IF(ISERROR(VLOOKUP(RIGHT(V46,2)*4-1,きく!$A$8:$M$169,5,FALSE))="","",VLOOKUP(RIGHT(V46,2)*4-1,きく!$A$8:$M$169,5,FALSE))</f>
        <v>0</v>
      </c>
      <c r="AD46" s="105" t="str">
        <f>IF(ISERROR(VLOOKUP(RIGHT(V46,2)*4-3,きく!$A$8:$M$169,2,FALSE))="","",VLOOKUP(RIGHT(V46,2)*4-3,きく!$A$8:$M$169,2,FALSE))</f>
        <v/>
      </c>
    </row>
    <row r="47" spans="1:30" x14ac:dyDescent="0.2">
      <c r="A47">
        <v>4011</v>
      </c>
      <c r="B47">
        <f>$J$1*100000+A47</f>
        <v>4011</v>
      </c>
      <c r="C47">
        <f>IF(ISERROR(VLOOKUP(RIGHT(A47,2)*4-2,きく!$A$8:$M$169,3,FALSE))="","",VLOOKUP(RIGHT(A47,2)*4-2,きく!$A$8:$M$169,3,FALSE))</f>
        <v>0</v>
      </c>
      <c r="D47">
        <f>IF(ISERROR(VLOOKUP(RIGHT(A47,2)*4-3,きく!$A$8:$M$169,4,FALSE))="","",VLOOKUP(RIGHT(A47,2)*4-3,きく!$A$8:$M$169,4,FALSE))</f>
        <v>0</v>
      </c>
      <c r="E47">
        <f>IF(ISERROR(VLOOKUP(RIGHT(A47,2)*4-3,きく!$A$8:$M$169,5,FALSE))="","",VLOOKUP(RIGHT(A47,2)*4-3,きく!$A$8:$M$169,5,FALSE))</f>
        <v>0</v>
      </c>
      <c r="F47">
        <f>IF(ISERROR(VLOOKUP(RIGHT(A47,2)*4,きく!$A$8:$M$169,3,FALSE))="","",VLOOKUP(RIGHT(A47,2)*4,きく!$A$8:$M$169,3,FALSE))</f>
        <v>0</v>
      </c>
      <c r="G47">
        <f>IF(ISERROR(VLOOKUP(RIGHT(A47,2)*4-1,きく!$A$8:$M$169,4,FALSE))="","",VLOOKUP(RIGHT(A47,2)*4-1,きく!$A$8:$M$169,4,FALSE))</f>
        <v>0</v>
      </c>
      <c r="H47">
        <f>IF(ISERROR(VLOOKUP(RIGHT(A47,2)*4-1,きく!$A$8:$M$169,5,FALSE))="","",VLOOKUP(RIGHT(A47,2)*4-1,きく!$A$8:$M$169,5,FALSE))</f>
        <v>0</v>
      </c>
      <c r="I47" s="105" t="str">
        <f>IF(ISERROR(VLOOKUP(RIGHT(A47,2)*4-3,きく!$A$8:$M$169,2,FALSE))="","",VLOOKUP(RIGHT(A47,2)*4-3,きく!$A$8:$M$169,2,FALSE))</f>
        <v/>
      </c>
      <c r="L47">
        <v>4023</v>
      </c>
      <c r="M47">
        <f t="shared" si="3"/>
        <v>4023</v>
      </c>
      <c r="N47">
        <f>IF(ISERROR(VLOOKUP(RIGHT(L47,2)*4-2,きく!$A$8:$M$169,3,FALSE))="","",VLOOKUP(RIGHT(L47,2)*4-2,きく!$A$8:$M$169,3,FALSE))</f>
        <v>0</v>
      </c>
      <c r="O47">
        <f>IF(ISERROR(VLOOKUP(RIGHT(L47,2)*4-3,きく!$A$8:$M$169,4,FALSE))="","",VLOOKUP(RIGHT(L47,2)*4-3,きく!$A$8:$M$169,4,FALSE))</f>
        <v>0</v>
      </c>
      <c r="P47">
        <f>IF(ISERROR(VLOOKUP(RIGHT(L47,2)*4-3,きく!$A$8:$M$169,5,FALSE))="","",VLOOKUP(RIGHT(L47,2)*4-3,きく!$A$8:$M$169,5,FALSE))</f>
        <v>0</v>
      </c>
      <c r="Q47">
        <f>IF(ISERROR(VLOOKUP(RIGHT(L47,2)*4,きく!$A$8:$M$169,3,FALSE))="","",VLOOKUP(RIGHT(L47,2)*4,きく!$A$8:$M$169,3,FALSE))</f>
        <v>0</v>
      </c>
      <c r="R47">
        <f>IF(ISERROR(VLOOKUP(RIGHT(L47,2)*4-1,きく!$A$8:$M$169,4,FALSE))="","",VLOOKUP(RIGHT(L47,2)*4-1,きく!$A$8:$M$169,4,FALSE))</f>
        <v>0</v>
      </c>
      <c r="S47">
        <f>IF(ISERROR(VLOOKUP(RIGHT(L47,2)*4-1,きく!$A$8:$M$169,5,FALSE))="","",VLOOKUP(RIGHT(L47,2)*4-1,きく!$A$8:$M$169,5,FALSE))</f>
        <v>0</v>
      </c>
      <c r="T47" s="105" t="str">
        <f>IF(ISERROR(VLOOKUP(RIGHT(L47,2)*4-3,きく!$A$8:$M$169,2,FALSE))="","",VLOOKUP(RIGHT(L47,2)*4-3,きく!$A$8:$M$169,2,FALSE))</f>
        <v/>
      </c>
      <c r="V47">
        <v>4035</v>
      </c>
      <c r="W47">
        <f t="shared" si="2"/>
        <v>4035</v>
      </c>
      <c r="X47">
        <f>IF(ISERROR(VLOOKUP(RIGHT(V47,2)*4-2,きく!$A$8:$M$169,3,FALSE))="","",VLOOKUP(RIGHT(V47,2)*4-2,きく!$A$8:$M$169,3,FALSE))</f>
        <v>0</v>
      </c>
      <c r="Y47">
        <f>IF(ISERROR(VLOOKUP(RIGHT(V47,2)*4-3,きく!$A$8:$M$169,4,FALSE))="","",VLOOKUP(RIGHT(V47,2)*4-3,きく!$A$8:$M$169,4,FALSE))</f>
        <v>0</v>
      </c>
      <c r="Z47">
        <f>IF(ISERROR(VLOOKUP(RIGHT(V47,2)*4-3,きく!$A$8:$M$169,5,FALSE))="","",VLOOKUP(RIGHT(V47,2)*4-3,きく!$A$8:$M$169,5,FALSE))</f>
        <v>0</v>
      </c>
      <c r="AA47">
        <f>IF(ISERROR(VLOOKUP(RIGHT(V47,2)*4,きく!$A$8:$M$169,3,FALSE))="","",VLOOKUP(RIGHT(V47,2)*4,きく!$A$8:$M$169,3,FALSE))</f>
        <v>0</v>
      </c>
      <c r="AB47">
        <f>IF(ISERROR(VLOOKUP(RIGHT(V47,2)*4-1,きく!$A$8:$M$169,4,FALSE))="","",VLOOKUP(RIGHT(V47,2)*4-1,きく!$A$8:$M$169,4,FALSE))</f>
        <v>0</v>
      </c>
      <c r="AC47">
        <f>IF(ISERROR(VLOOKUP(RIGHT(V47,2)*4-1,きく!$A$8:$M$169,5,FALSE))="","",VLOOKUP(RIGHT(V47,2)*4-1,きく!$A$8:$M$169,5,FALSE))</f>
        <v>0</v>
      </c>
      <c r="AD47" s="105" t="str">
        <f>IF(ISERROR(VLOOKUP(RIGHT(V47,2)*4-3,きく!$A$8:$M$169,2,FALSE))="","",VLOOKUP(RIGHT(V47,2)*4-3,きく!$A$8:$M$169,2,FALSE))</f>
        <v/>
      </c>
    </row>
    <row r="48" spans="1:30" ht="13.5" thickBot="1" x14ac:dyDescent="0.25">
      <c r="A48" s="106">
        <v>4012</v>
      </c>
      <c r="B48" s="106">
        <f>$J$1*100000+A48</f>
        <v>4012</v>
      </c>
      <c r="C48" s="106">
        <f>IF(ISERROR(VLOOKUP(RIGHT(A48,2)*4-2,きく!$A$8:$M$169,3,FALSE))="","",VLOOKUP(RIGHT(A48,2)*4-2,きく!$A$8:$M$169,3,FALSE))</f>
        <v>0</v>
      </c>
      <c r="D48" s="106">
        <f>IF(ISERROR(VLOOKUP(RIGHT(A48,2)*4-3,きく!$A$8:$M$169,4,FALSE))="","",VLOOKUP(RIGHT(A48,2)*4-3,きく!$A$8:$M$169,4,FALSE))</f>
        <v>0</v>
      </c>
      <c r="E48" s="106">
        <f>IF(ISERROR(VLOOKUP(RIGHT(A48,2)*4-3,きく!$A$8:$M$169,5,FALSE))="","",VLOOKUP(RIGHT(A48,2)*4-3,きく!$A$8:$M$169,5,FALSE))</f>
        <v>0</v>
      </c>
      <c r="F48" s="106">
        <f>IF(ISERROR(VLOOKUP(RIGHT(A48,2)*4,きく!$A$8:$M$169,3,FALSE))="","",VLOOKUP(RIGHT(A48,2)*4,きく!$A$8:$M$169,3,FALSE))</f>
        <v>0</v>
      </c>
      <c r="G48" s="106">
        <f>IF(ISERROR(VLOOKUP(RIGHT(A48,2)*4-1,きく!$A$8:$M$169,4,FALSE))="","",VLOOKUP(RIGHT(A48,2)*4-1,きく!$A$8:$M$169,4,FALSE))</f>
        <v>0</v>
      </c>
      <c r="H48" s="106">
        <f>IF(ISERROR(VLOOKUP(RIGHT(A48,2)*4-1,きく!$A$8:$M$169,5,FALSE))="","",VLOOKUP(RIGHT(A48,2)*4-1,きく!$A$8:$M$169,5,FALSE))</f>
        <v>0</v>
      </c>
      <c r="I48" s="107" t="str">
        <f>IF(ISERROR(VLOOKUP(RIGHT(A48,2)*4-3,きく!$A$8:$M$169,2,FALSE))="","",VLOOKUP(RIGHT(A48,2)*4-3,きく!$A$8:$M$169,2,FALSE))</f>
        <v/>
      </c>
      <c r="J48" s="106"/>
      <c r="K48" s="106"/>
      <c r="L48" s="106">
        <v>4024</v>
      </c>
      <c r="M48" s="106">
        <f t="shared" si="3"/>
        <v>4024</v>
      </c>
      <c r="N48" s="106">
        <f>IF(ISERROR(VLOOKUP(RIGHT(L48,2)*4-2,きく!$A$8:$M$169,3,FALSE))="","",VLOOKUP(RIGHT(L48,2)*4-2,きく!$A$8:$M$169,3,FALSE))</f>
        <v>0</v>
      </c>
      <c r="O48" s="106">
        <f>IF(ISERROR(VLOOKUP(RIGHT(L48,2)*4-3,きく!$A$8:$M$169,4,FALSE))="","",VLOOKUP(RIGHT(L48,2)*4-3,きく!$A$8:$M$169,4,FALSE))</f>
        <v>0</v>
      </c>
      <c r="P48" s="106">
        <f>IF(ISERROR(VLOOKUP(RIGHT(L48,2)*4-3,きく!$A$8:$M$169,5,FALSE))="","",VLOOKUP(RIGHT(L48,2)*4-3,きく!$A$8:$M$169,5,FALSE))</f>
        <v>0</v>
      </c>
      <c r="Q48" s="106">
        <f>IF(ISERROR(VLOOKUP(RIGHT(L48,2)*4,きく!$A$8:$M$169,3,FALSE))="","",VLOOKUP(RIGHT(L48,2)*4,きく!$A$8:$M$169,3,FALSE))</f>
        <v>0</v>
      </c>
      <c r="R48" s="106">
        <f>IF(ISERROR(VLOOKUP(RIGHT(L48,2)*4-1,きく!$A$8:$M$169,4,FALSE))="","",VLOOKUP(RIGHT(L48,2)*4-1,きく!$A$8:$M$169,4,FALSE))</f>
        <v>0</v>
      </c>
      <c r="S48" s="106">
        <f>IF(ISERROR(VLOOKUP(RIGHT(L48,2)*4-1,きく!$A$8:$M$169,5,FALSE))="","",VLOOKUP(RIGHT(L48,2)*4-1,きく!$A$8:$M$169,5,FALSE))</f>
        <v>0</v>
      </c>
      <c r="T48" s="107" t="str">
        <f>IF(ISERROR(VLOOKUP(RIGHT(L48,2)*4-3,きく!$A$8:$M$169,2,FALSE))="","",VLOOKUP(RIGHT(L48,2)*4-3,きく!$A$8:$M$169,2,FALSE))</f>
        <v/>
      </c>
      <c r="U48" s="106"/>
      <c r="V48" s="106">
        <v>4036</v>
      </c>
      <c r="W48" s="106">
        <f t="shared" si="2"/>
        <v>4036</v>
      </c>
      <c r="X48" s="106">
        <f>IF(ISERROR(VLOOKUP(RIGHT(V48,2)*4-2,きく!$A$8:$M$169,3,FALSE))="","",VLOOKUP(RIGHT(V48,2)*4-2,きく!$A$8:$M$169,3,FALSE))</f>
        <v>0</v>
      </c>
      <c r="Y48" s="106">
        <f>IF(ISERROR(VLOOKUP(RIGHT(V48,2)*4-3,きく!$A$8:$M$169,4,FALSE))="","",VLOOKUP(RIGHT(V48,2)*4-3,きく!$A$8:$M$169,4,FALSE))</f>
        <v>0</v>
      </c>
      <c r="Z48" s="106">
        <f>IF(ISERROR(VLOOKUP(RIGHT(V48,2)*4-3,きく!$A$8:$M$169,5,FALSE))="","",VLOOKUP(RIGHT(V48,2)*4-3,きく!$A$8:$M$169,5,FALSE))</f>
        <v>0</v>
      </c>
      <c r="AA48" s="106">
        <f>IF(ISERROR(VLOOKUP(RIGHT(V48,2)*4,きく!$A$8:$M$169,3,FALSE))="","",VLOOKUP(RIGHT(V48,2)*4,きく!$A$8:$M$169,3,FALSE))</f>
        <v>0</v>
      </c>
      <c r="AB48" s="106">
        <f>IF(ISERROR(VLOOKUP(RIGHT(V48,2)*4-1,きく!$A$8:$M$169,4,FALSE))="","",VLOOKUP(RIGHT(V48,2)*4-1,きく!$A$8:$M$169,4,FALSE))</f>
        <v>0</v>
      </c>
      <c r="AC48" s="106">
        <f>IF(ISERROR(VLOOKUP(RIGHT(V48,2)*4-1,きく!$A$8:$M$169,5,FALSE))="","",VLOOKUP(RIGHT(V48,2)*4-1,きく!$A$8:$M$169,5,FALSE))</f>
        <v>0</v>
      </c>
      <c r="AD48" s="107" t="str">
        <f>IF(ISERROR(VLOOKUP(RIGHT(V48,2)*4-3,きく!$A$8:$M$169,2,FALSE))="","",VLOOKUP(RIGHT(V48,2)*4-3,きく!$A$8:$M$169,2,FALSE))</f>
        <v/>
      </c>
    </row>
    <row r="49" spans="1:30" x14ac:dyDescent="0.2">
      <c r="A49">
        <v>5001</v>
      </c>
      <c r="B49">
        <f t="shared" si="0"/>
        <v>5001</v>
      </c>
      <c r="C49">
        <f>IF(ISERROR(VLOOKUP(RIGHT(A49,2)*4-2,あやめ!$A$8:$M$169,3,FALSE))="","",VLOOKUP(RIGHT(A49,2)*4-2,あやめ!$A$8:$M$169,3,FALSE))</f>
        <v>0</v>
      </c>
      <c r="D49">
        <f>IF(ISERROR(VLOOKUP(RIGHT(A49,2)*4-3,あやめ!$A$8:$M$169,4,FALSE))="","",VLOOKUP(RIGHT(A49,2)*4-3,あやめ!$A$8:$M$169,4,FALSE))</f>
        <v>0</v>
      </c>
      <c r="E49">
        <f>IF(ISERROR(VLOOKUP(RIGHT(A49,2)*4-3,あやめ!$A$8:$M$169,5,FALSE))="","",VLOOKUP(RIGHT(A49,2)*4-3,あやめ!$A$8:$M$169,5,FALSE))</f>
        <v>0</v>
      </c>
      <c r="F49">
        <f>IF(ISERROR(VLOOKUP(RIGHT(A49,2)*4,あやめ!$A$8:$M$169,3,FALSE))="","",VLOOKUP(RIGHT(A49,2)*4,あやめ!$A$8:$M$169,3,FALSE))</f>
        <v>0</v>
      </c>
      <c r="G49">
        <f>IF(ISERROR(VLOOKUP(RIGHT(A49,2)*4-1,あやめ!$A$8:$M$169,4,FALSE))="","",VLOOKUP(RIGHT(A49,2)*4-1,あやめ!$A$8:$M$169,4,FALSE))</f>
        <v>0</v>
      </c>
      <c r="H49">
        <f>IF(ISERROR(VLOOKUP(RIGHT(A49,2)*4-1,あやめ!$A$8:$M$169,5,FALSE))="","",VLOOKUP(RIGHT(A49,2)*4-1,あやめ!$A$8:$M$169,5,FALSE))</f>
        <v>0</v>
      </c>
      <c r="I49" s="105" t="str">
        <f>IF(ISERROR(VLOOKUP(RIGHT(A49,2)*4-3,あやめ!$A$8:$M$169,2,FALSE))="","",VLOOKUP(RIGHT(A49,2)*4-3,あやめ!$A$8:$M$169,2,FALSE))</f>
        <v/>
      </c>
      <c r="L49">
        <v>5013</v>
      </c>
      <c r="M49">
        <f t="shared" si="3"/>
        <v>5013</v>
      </c>
      <c r="N49">
        <f>IF(ISERROR(VLOOKUP(RIGHT(L49,2)*4-2,あやめ!$A$8:$M$169,3,FALSE))="","",VLOOKUP(RIGHT(L49,2)*4-2,あやめ!$A$8:$M$169,3,FALSE))</f>
        <v>0</v>
      </c>
      <c r="O49">
        <f>IF(ISERROR(VLOOKUP(RIGHT(L49,2)*4-3,あやめ!$A$8:$M$169,4,FALSE))="","",VLOOKUP(RIGHT(L49,2)*4-3,あやめ!$A$8:$M$169,4,FALSE))</f>
        <v>0</v>
      </c>
      <c r="P49">
        <f>IF(ISERROR(VLOOKUP(RIGHT(L49,2)*4-3,あやめ!$A$8:$M$169,5,FALSE))="","",VLOOKUP(RIGHT(L49,2)*4-3,あやめ!$A$8:$M$169,5,FALSE))</f>
        <v>0</v>
      </c>
      <c r="Q49">
        <f>IF(ISERROR(VLOOKUP(RIGHT(L49,2)*4,あやめ!$A$8:$M$169,3,FALSE))="","",VLOOKUP(RIGHT(L49,2)*4,あやめ!$A$8:$M$169,3,FALSE))</f>
        <v>0</v>
      </c>
      <c r="R49">
        <f>IF(ISERROR(VLOOKUP(RIGHT(L49,2)*4-1,あやめ!$A$8:$M$169,4,FALSE))="","",VLOOKUP(RIGHT(L49,2)*4-1,あやめ!$A$8:$M$169,4,FALSE))</f>
        <v>0</v>
      </c>
      <c r="S49">
        <f>IF(ISERROR(VLOOKUP(RIGHT(L49,2)*4-1,あやめ!$A$8:$M$169,5,FALSE))="","",VLOOKUP(RIGHT(L49,2)*4-1,あやめ!$A$8:$M$169,5,FALSE))</f>
        <v>0</v>
      </c>
      <c r="T49" s="105" t="str">
        <f>IF(ISERROR(VLOOKUP(RIGHT(L49,2)*4-3,あやめ!$A$8:$M$169,2,FALSE))="","",VLOOKUP(RIGHT(L49,2)*4-3,あやめ!$A$8:$M$169,2,FALSE))</f>
        <v/>
      </c>
      <c r="V49">
        <v>5025</v>
      </c>
      <c r="W49">
        <f t="shared" si="2"/>
        <v>5025</v>
      </c>
      <c r="X49">
        <f>IF(ISERROR(VLOOKUP(RIGHT(V49,2)*4-2,あやめ!$A$8:$M$169,3,FALSE))="","",VLOOKUP(RIGHT(V49,2)*4-2,あやめ!$A$8:$M$169,3,FALSE))</f>
        <v>0</v>
      </c>
      <c r="Y49">
        <f>IF(ISERROR(VLOOKUP(RIGHT(V49,2)*4-3,あやめ!$A$8:$M$169,4,FALSE))="","",VLOOKUP(RIGHT(V49,2)*4-3,あやめ!$A$8:$M$169,4,FALSE))</f>
        <v>0</v>
      </c>
      <c r="Z49">
        <f>IF(ISERROR(VLOOKUP(RIGHT(V49,2)*4-3,あやめ!$A$8:$M$169,5,FALSE))="","",VLOOKUP(RIGHT(V49,2)*4-3,あやめ!$A$8:$M$169,5,FALSE))</f>
        <v>0</v>
      </c>
      <c r="AA49">
        <f>IF(ISERROR(VLOOKUP(RIGHT(V49,2)*4,あやめ!$A$8:$M$169,3,FALSE))="","",VLOOKUP(RIGHT(V49,2)*4,あやめ!$A$8:$M$169,3,FALSE))</f>
        <v>0</v>
      </c>
      <c r="AB49">
        <f>IF(ISERROR(VLOOKUP(RIGHT(V49,2)*4-1,あやめ!$A$8:$M$169,4,FALSE))="","",VLOOKUP(RIGHT(V49,2)*4-1,あやめ!$A$8:$M$169,4,FALSE))</f>
        <v>0</v>
      </c>
      <c r="AC49">
        <f>IF(ISERROR(VLOOKUP(RIGHT(V49,2)*4-1,あやめ!$A$8:$M$169,5,FALSE))="","",VLOOKUP(RIGHT(V49,2)*4-1,あやめ!$A$8:$M$169,5,FALSE))</f>
        <v>0</v>
      </c>
      <c r="AD49" s="105" t="str">
        <f>IF(ISERROR(VLOOKUP(RIGHT(V49,2)*4-3,あやめ!$A$8:$M$169,2,FALSE))="","",VLOOKUP(RIGHT(V49,2)*4-3,あやめ!$A$8:$M$169,2,FALSE))</f>
        <v/>
      </c>
    </row>
    <row r="50" spans="1:30" x14ac:dyDescent="0.2">
      <c r="A50">
        <v>5002</v>
      </c>
      <c r="B50">
        <f t="shared" si="0"/>
        <v>5002</v>
      </c>
      <c r="C50">
        <f>IF(ISERROR(VLOOKUP(RIGHT(A50,2)*4-2,あやめ!$A$8:$M$169,3,FALSE))="","",VLOOKUP(RIGHT(A50,2)*4-2,あやめ!$A$8:$M$169,3,FALSE))</f>
        <v>0</v>
      </c>
      <c r="D50">
        <f>IF(ISERROR(VLOOKUP(RIGHT(A50,2)*4-3,あやめ!$A$8:$M$169,4,FALSE))="","",VLOOKUP(RIGHT(A50,2)*4-3,あやめ!$A$8:$M$169,4,FALSE))</f>
        <v>0</v>
      </c>
      <c r="E50">
        <f>IF(ISERROR(VLOOKUP(RIGHT(A50,2)*4-3,あやめ!$A$8:$M$169,5,FALSE))="","",VLOOKUP(RIGHT(A50,2)*4-3,あやめ!$A$8:$M$169,5,FALSE))</f>
        <v>0</v>
      </c>
      <c r="F50">
        <f>IF(ISERROR(VLOOKUP(RIGHT(A50,2)*4,あやめ!$A$8:$M$169,3,FALSE))="","",VLOOKUP(RIGHT(A50,2)*4,あやめ!$A$8:$M$169,3,FALSE))</f>
        <v>0</v>
      </c>
      <c r="G50">
        <f>IF(ISERROR(VLOOKUP(RIGHT(A50,2)*4-1,あやめ!$A$8:$M$169,4,FALSE))="","",VLOOKUP(RIGHT(A50,2)*4-1,あやめ!$A$8:$M$169,4,FALSE))</f>
        <v>0</v>
      </c>
      <c r="H50">
        <f>IF(ISERROR(VLOOKUP(RIGHT(A50,2)*4-1,あやめ!$A$8:$M$169,5,FALSE))="","",VLOOKUP(RIGHT(A50,2)*4-1,あやめ!$A$8:$M$169,5,FALSE))</f>
        <v>0</v>
      </c>
      <c r="I50" s="105" t="str">
        <f>IF(ISERROR(VLOOKUP(RIGHT(A50,2)*4-3,あやめ!$A$8:$M$169,2,FALSE))="","",VLOOKUP(RIGHT(A50,2)*4-3,あやめ!$A$8:$M$169,2,FALSE))</f>
        <v/>
      </c>
      <c r="L50">
        <v>5014</v>
      </c>
      <c r="M50">
        <f t="shared" si="3"/>
        <v>5014</v>
      </c>
      <c r="N50">
        <f>IF(ISERROR(VLOOKUP(RIGHT(L50,2)*4-2,あやめ!$A$8:$M$169,3,FALSE))="","",VLOOKUP(RIGHT(L50,2)*4-2,あやめ!$A$8:$M$169,3,FALSE))</f>
        <v>0</v>
      </c>
      <c r="O50">
        <f>IF(ISERROR(VLOOKUP(RIGHT(L50,2)*4-3,あやめ!$A$8:$M$169,4,FALSE))="","",VLOOKUP(RIGHT(L50,2)*4-3,あやめ!$A$8:$M$169,4,FALSE))</f>
        <v>0</v>
      </c>
      <c r="P50">
        <f>IF(ISERROR(VLOOKUP(RIGHT(L50,2)*4-3,あやめ!$A$8:$M$169,5,FALSE))="","",VLOOKUP(RIGHT(L50,2)*4-3,あやめ!$A$8:$M$169,5,FALSE))</f>
        <v>0</v>
      </c>
      <c r="Q50">
        <f>IF(ISERROR(VLOOKUP(RIGHT(L50,2)*4,あやめ!$A$8:$M$169,3,FALSE))="","",VLOOKUP(RIGHT(L50,2)*4,あやめ!$A$8:$M$169,3,FALSE))</f>
        <v>0</v>
      </c>
      <c r="R50">
        <f>IF(ISERROR(VLOOKUP(RIGHT(L50,2)*4-1,あやめ!$A$8:$M$169,4,FALSE))="","",VLOOKUP(RIGHT(L50,2)*4-1,あやめ!$A$8:$M$169,4,FALSE))</f>
        <v>0</v>
      </c>
      <c r="S50">
        <f>IF(ISERROR(VLOOKUP(RIGHT(L50,2)*4-1,あやめ!$A$8:$M$169,5,FALSE))="","",VLOOKUP(RIGHT(L50,2)*4-1,あやめ!$A$8:$M$169,5,FALSE))</f>
        <v>0</v>
      </c>
      <c r="T50" s="105" t="str">
        <f>IF(ISERROR(VLOOKUP(RIGHT(L50,2)*4-3,あやめ!$A$8:$M$169,2,FALSE))="","",VLOOKUP(RIGHT(L50,2)*4-3,あやめ!$A$8:$M$169,2,FALSE))</f>
        <v/>
      </c>
      <c r="V50">
        <v>5026</v>
      </c>
      <c r="W50">
        <f t="shared" si="2"/>
        <v>5026</v>
      </c>
      <c r="X50">
        <f>IF(ISERROR(VLOOKUP(RIGHT(V50,2)*4-2,あやめ!$A$8:$M$169,3,FALSE))="","",VLOOKUP(RIGHT(V50,2)*4-2,あやめ!$A$8:$M$169,3,FALSE))</f>
        <v>0</v>
      </c>
      <c r="Y50">
        <f>IF(ISERROR(VLOOKUP(RIGHT(V50,2)*4-3,あやめ!$A$8:$M$169,4,FALSE))="","",VLOOKUP(RIGHT(V50,2)*4-3,あやめ!$A$8:$M$169,4,FALSE))</f>
        <v>0</v>
      </c>
      <c r="Z50">
        <f>IF(ISERROR(VLOOKUP(RIGHT(V50,2)*4-3,あやめ!$A$8:$M$169,5,FALSE))="","",VLOOKUP(RIGHT(V50,2)*4-3,あやめ!$A$8:$M$169,5,FALSE))</f>
        <v>0</v>
      </c>
      <c r="AA50">
        <f>IF(ISERROR(VLOOKUP(RIGHT(V50,2)*4,あやめ!$A$8:$M$169,3,FALSE))="","",VLOOKUP(RIGHT(V50,2)*4,あやめ!$A$8:$M$169,3,FALSE))</f>
        <v>0</v>
      </c>
      <c r="AB50">
        <f>IF(ISERROR(VLOOKUP(RIGHT(V50,2)*4-1,あやめ!$A$8:$M$169,4,FALSE))="","",VLOOKUP(RIGHT(V50,2)*4-1,あやめ!$A$8:$M$169,4,FALSE))</f>
        <v>0</v>
      </c>
      <c r="AC50">
        <f>IF(ISERROR(VLOOKUP(RIGHT(V50,2)*4-1,あやめ!$A$8:$M$169,5,FALSE))="","",VLOOKUP(RIGHT(V50,2)*4-1,あやめ!$A$8:$M$169,5,FALSE))</f>
        <v>0</v>
      </c>
      <c r="AD50" s="105" t="str">
        <f>IF(ISERROR(VLOOKUP(RIGHT(V50,2)*4-3,あやめ!$A$8:$M$169,2,FALSE))="","",VLOOKUP(RIGHT(V50,2)*4-3,あやめ!$A$8:$M$169,2,FALSE))</f>
        <v/>
      </c>
    </row>
    <row r="51" spans="1:30" x14ac:dyDescent="0.2">
      <c r="A51">
        <v>5003</v>
      </c>
      <c r="B51">
        <f t="shared" si="0"/>
        <v>5003</v>
      </c>
      <c r="C51">
        <f>IF(ISERROR(VLOOKUP(RIGHT(A51,2)*4-2,あやめ!$A$8:$M$169,3,FALSE))="","",VLOOKUP(RIGHT(A51,2)*4-2,あやめ!$A$8:$M$169,3,FALSE))</f>
        <v>0</v>
      </c>
      <c r="D51">
        <f>IF(ISERROR(VLOOKUP(RIGHT(A51,2)*4-3,あやめ!$A$8:$M$169,4,FALSE))="","",VLOOKUP(RIGHT(A51,2)*4-3,あやめ!$A$8:$M$169,4,FALSE))</f>
        <v>0</v>
      </c>
      <c r="E51">
        <f>IF(ISERROR(VLOOKUP(RIGHT(A51,2)*4-3,あやめ!$A$8:$M$169,5,FALSE))="","",VLOOKUP(RIGHT(A51,2)*4-3,あやめ!$A$8:$M$169,5,FALSE))</f>
        <v>0</v>
      </c>
      <c r="F51">
        <f>IF(ISERROR(VLOOKUP(RIGHT(A51,2)*4,あやめ!$A$8:$M$169,3,FALSE))="","",VLOOKUP(RIGHT(A51,2)*4,あやめ!$A$8:$M$169,3,FALSE))</f>
        <v>0</v>
      </c>
      <c r="G51">
        <f>IF(ISERROR(VLOOKUP(RIGHT(A51,2)*4-1,あやめ!$A$8:$M$169,4,FALSE))="","",VLOOKUP(RIGHT(A51,2)*4-1,あやめ!$A$8:$M$169,4,FALSE))</f>
        <v>0</v>
      </c>
      <c r="H51">
        <f>IF(ISERROR(VLOOKUP(RIGHT(A51,2)*4-1,あやめ!$A$8:$M$169,5,FALSE))="","",VLOOKUP(RIGHT(A51,2)*4-1,あやめ!$A$8:$M$169,5,FALSE))</f>
        <v>0</v>
      </c>
      <c r="I51" s="105" t="str">
        <f>IF(ISERROR(VLOOKUP(RIGHT(A51,2)*4-3,あやめ!$A$8:$M$169,2,FALSE))="","",VLOOKUP(RIGHT(A51,2)*4-3,あやめ!$A$8:$M$169,2,FALSE))</f>
        <v/>
      </c>
      <c r="L51">
        <v>5015</v>
      </c>
      <c r="M51">
        <f t="shared" si="3"/>
        <v>5015</v>
      </c>
      <c r="N51">
        <f>IF(ISERROR(VLOOKUP(RIGHT(L51,2)*4-2,あやめ!$A$8:$M$169,3,FALSE))="","",VLOOKUP(RIGHT(L51,2)*4-2,あやめ!$A$8:$M$169,3,FALSE))</f>
        <v>0</v>
      </c>
      <c r="O51">
        <f>IF(ISERROR(VLOOKUP(RIGHT(L51,2)*4-3,あやめ!$A$8:$M$169,4,FALSE))="","",VLOOKUP(RIGHT(L51,2)*4-3,あやめ!$A$8:$M$169,4,FALSE))</f>
        <v>0</v>
      </c>
      <c r="P51">
        <f>IF(ISERROR(VLOOKUP(RIGHT(L51,2)*4-3,あやめ!$A$8:$M$169,5,FALSE))="","",VLOOKUP(RIGHT(L51,2)*4-3,あやめ!$A$8:$M$169,5,FALSE))</f>
        <v>0</v>
      </c>
      <c r="Q51">
        <f>IF(ISERROR(VLOOKUP(RIGHT(L51,2)*4,あやめ!$A$8:$M$169,3,FALSE))="","",VLOOKUP(RIGHT(L51,2)*4,あやめ!$A$8:$M$169,3,FALSE))</f>
        <v>0</v>
      </c>
      <c r="R51">
        <f>IF(ISERROR(VLOOKUP(RIGHT(L51,2)*4-1,あやめ!$A$8:$M$169,4,FALSE))="","",VLOOKUP(RIGHT(L51,2)*4-1,あやめ!$A$8:$M$169,4,FALSE))</f>
        <v>0</v>
      </c>
      <c r="S51">
        <f>IF(ISERROR(VLOOKUP(RIGHT(L51,2)*4-1,あやめ!$A$8:$M$169,5,FALSE))="","",VLOOKUP(RIGHT(L51,2)*4-1,あやめ!$A$8:$M$169,5,FALSE))</f>
        <v>0</v>
      </c>
      <c r="T51" s="105" t="str">
        <f>IF(ISERROR(VLOOKUP(RIGHT(L51,2)*4-3,あやめ!$A$8:$M$169,2,FALSE))="","",VLOOKUP(RIGHT(L51,2)*4-3,あやめ!$A$8:$M$169,2,FALSE))</f>
        <v/>
      </c>
      <c r="V51">
        <v>5027</v>
      </c>
      <c r="W51">
        <f t="shared" si="2"/>
        <v>5027</v>
      </c>
      <c r="X51">
        <f>IF(ISERROR(VLOOKUP(RIGHT(V51,2)*4-2,あやめ!$A$8:$M$169,3,FALSE))="","",VLOOKUP(RIGHT(V51,2)*4-2,あやめ!$A$8:$M$169,3,FALSE))</f>
        <v>0</v>
      </c>
      <c r="Y51">
        <f>IF(ISERROR(VLOOKUP(RIGHT(V51,2)*4-3,あやめ!$A$8:$M$169,4,FALSE))="","",VLOOKUP(RIGHT(V51,2)*4-3,あやめ!$A$8:$M$169,4,FALSE))</f>
        <v>0</v>
      </c>
      <c r="Z51">
        <f>IF(ISERROR(VLOOKUP(RIGHT(V51,2)*4-3,あやめ!$A$8:$M$169,5,FALSE))="","",VLOOKUP(RIGHT(V51,2)*4-3,あやめ!$A$8:$M$169,5,FALSE))</f>
        <v>0</v>
      </c>
      <c r="AA51">
        <f>IF(ISERROR(VLOOKUP(RIGHT(V51,2)*4,あやめ!$A$8:$M$169,3,FALSE))="","",VLOOKUP(RIGHT(V51,2)*4,あやめ!$A$8:$M$169,3,FALSE))</f>
        <v>0</v>
      </c>
      <c r="AB51">
        <f>IF(ISERROR(VLOOKUP(RIGHT(V51,2)*4-1,あやめ!$A$8:$M$169,4,FALSE))="","",VLOOKUP(RIGHT(V51,2)*4-1,あやめ!$A$8:$M$169,4,FALSE))</f>
        <v>0</v>
      </c>
      <c r="AC51">
        <f>IF(ISERROR(VLOOKUP(RIGHT(V51,2)*4-1,あやめ!$A$8:$M$169,5,FALSE))="","",VLOOKUP(RIGHT(V51,2)*4-1,あやめ!$A$8:$M$169,5,FALSE))</f>
        <v>0</v>
      </c>
      <c r="AD51" s="105" t="str">
        <f>IF(ISERROR(VLOOKUP(RIGHT(V51,2)*4-3,あやめ!$A$8:$M$169,2,FALSE))="","",VLOOKUP(RIGHT(V51,2)*4-3,あやめ!$A$8:$M$169,2,FALSE))</f>
        <v/>
      </c>
    </row>
    <row r="52" spans="1:30" x14ac:dyDescent="0.2">
      <c r="A52">
        <v>5004</v>
      </c>
      <c r="B52">
        <f t="shared" si="0"/>
        <v>5004</v>
      </c>
      <c r="C52">
        <f>IF(ISERROR(VLOOKUP(RIGHT(A52,2)*4-2,あやめ!$A$8:$M$169,3,FALSE))="","",VLOOKUP(RIGHT(A52,2)*4-2,あやめ!$A$8:$M$169,3,FALSE))</f>
        <v>0</v>
      </c>
      <c r="D52">
        <f>IF(ISERROR(VLOOKUP(RIGHT(A52,2)*4-3,あやめ!$A$8:$M$169,4,FALSE))="","",VLOOKUP(RIGHT(A52,2)*4-3,あやめ!$A$8:$M$169,4,FALSE))</f>
        <v>0</v>
      </c>
      <c r="E52">
        <f>IF(ISERROR(VLOOKUP(RIGHT(A52,2)*4-3,あやめ!$A$8:$M$169,5,FALSE))="","",VLOOKUP(RIGHT(A52,2)*4-3,あやめ!$A$8:$M$169,5,FALSE))</f>
        <v>0</v>
      </c>
      <c r="F52">
        <f>IF(ISERROR(VLOOKUP(RIGHT(A52,2)*4,あやめ!$A$8:$M$169,3,FALSE))="","",VLOOKUP(RIGHT(A52,2)*4,あやめ!$A$8:$M$169,3,FALSE))</f>
        <v>0</v>
      </c>
      <c r="G52">
        <f>IF(ISERROR(VLOOKUP(RIGHT(A52,2)*4-1,あやめ!$A$8:$M$169,4,FALSE))="","",VLOOKUP(RIGHT(A52,2)*4-1,あやめ!$A$8:$M$169,4,FALSE))</f>
        <v>0</v>
      </c>
      <c r="H52">
        <f>IF(ISERROR(VLOOKUP(RIGHT(A52,2)*4-1,あやめ!$A$8:$M$169,5,FALSE))="","",VLOOKUP(RIGHT(A52,2)*4-1,あやめ!$A$8:$M$169,5,FALSE))</f>
        <v>0</v>
      </c>
      <c r="I52" s="105" t="str">
        <f>IF(ISERROR(VLOOKUP(RIGHT(A52,2)*4-3,あやめ!$A$8:$M$169,2,FALSE))="","",VLOOKUP(RIGHT(A52,2)*4-3,あやめ!$A$8:$M$169,2,FALSE))</f>
        <v/>
      </c>
      <c r="L52">
        <v>5016</v>
      </c>
      <c r="M52">
        <f t="shared" si="3"/>
        <v>5016</v>
      </c>
      <c r="N52">
        <f>IF(ISERROR(VLOOKUP(RIGHT(L52,2)*4-2,あやめ!$A$8:$M$169,3,FALSE))="","",VLOOKUP(RIGHT(L52,2)*4-2,あやめ!$A$8:$M$169,3,FALSE))</f>
        <v>0</v>
      </c>
      <c r="O52">
        <f>IF(ISERROR(VLOOKUP(RIGHT(L52,2)*4-3,あやめ!$A$8:$M$169,4,FALSE))="","",VLOOKUP(RIGHT(L52,2)*4-3,あやめ!$A$8:$M$169,4,FALSE))</f>
        <v>0</v>
      </c>
      <c r="P52">
        <f>IF(ISERROR(VLOOKUP(RIGHT(L52,2)*4-3,あやめ!$A$8:$M$169,5,FALSE))="","",VLOOKUP(RIGHT(L52,2)*4-3,あやめ!$A$8:$M$169,5,FALSE))</f>
        <v>0</v>
      </c>
      <c r="Q52">
        <f>IF(ISERROR(VLOOKUP(RIGHT(L52,2)*4,あやめ!$A$8:$M$169,3,FALSE))="","",VLOOKUP(RIGHT(L52,2)*4,あやめ!$A$8:$M$169,3,FALSE))</f>
        <v>0</v>
      </c>
      <c r="R52">
        <f>IF(ISERROR(VLOOKUP(RIGHT(L52,2)*4-1,あやめ!$A$8:$M$169,4,FALSE))="","",VLOOKUP(RIGHT(L52,2)*4-1,あやめ!$A$8:$M$169,4,FALSE))</f>
        <v>0</v>
      </c>
      <c r="S52">
        <f>IF(ISERROR(VLOOKUP(RIGHT(L52,2)*4-1,あやめ!$A$8:$M$169,5,FALSE))="","",VLOOKUP(RIGHT(L52,2)*4-1,あやめ!$A$8:$M$169,5,FALSE))</f>
        <v>0</v>
      </c>
      <c r="T52" s="105" t="str">
        <f>IF(ISERROR(VLOOKUP(RIGHT(L52,2)*4-3,あやめ!$A$8:$M$169,2,FALSE))="","",VLOOKUP(RIGHT(L52,2)*4-3,あやめ!$A$8:$M$169,2,FALSE))</f>
        <v/>
      </c>
      <c r="V52">
        <v>5028</v>
      </c>
      <c r="W52">
        <f t="shared" si="2"/>
        <v>5028</v>
      </c>
      <c r="X52">
        <f>IF(ISERROR(VLOOKUP(RIGHT(V52,2)*4-2,あやめ!$A$8:$M$169,3,FALSE))="","",VLOOKUP(RIGHT(V52,2)*4-2,あやめ!$A$8:$M$169,3,FALSE))</f>
        <v>0</v>
      </c>
      <c r="Y52">
        <f>IF(ISERROR(VLOOKUP(RIGHT(V52,2)*4-3,あやめ!$A$8:$M$169,4,FALSE))="","",VLOOKUP(RIGHT(V52,2)*4-3,あやめ!$A$8:$M$169,4,FALSE))</f>
        <v>0</v>
      </c>
      <c r="Z52">
        <f>IF(ISERROR(VLOOKUP(RIGHT(V52,2)*4-3,あやめ!$A$8:$M$169,5,FALSE))="","",VLOOKUP(RIGHT(V52,2)*4-3,あやめ!$A$8:$M$169,5,FALSE))</f>
        <v>0</v>
      </c>
      <c r="AA52">
        <f>IF(ISERROR(VLOOKUP(RIGHT(V52,2)*4,あやめ!$A$8:$M$169,3,FALSE))="","",VLOOKUP(RIGHT(V52,2)*4,あやめ!$A$8:$M$169,3,FALSE))</f>
        <v>0</v>
      </c>
      <c r="AB52">
        <f>IF(ISERROR(VLOOKUP(RIGHT(V52,2)*4-1,あやめ!$A$8:$M$169,4,FALSE))="","",VLOOKUP(RIGHT(V52,2)*4-1,あやめ!$A$8:$M$169,4,FALSE))</f>
        <v>0</v>
      </c>
      <c r="AC52">
        <f>IF(ISERROR(VLOOKUP(RIGHT(V52,2)*4-1,あやめ!$A$8:$M$169,5,FALSE))="","",VLOOKUP(RIGHT(V52,2)*4-1,あやめ!$A$8:$M$169,5,FALSE))</f>
        <v>0</v>
      </c>
      <c r="AD52" s="105" t="str">
        <f>IF(ISERROR(VLOOKUP(RIGHT(V52,2)*4-3,あやめ!$A$8:$M$169,2,FALSE))="","",VLOOKUP(RIGHT(V52,2)*4-3,あやめ!$A$8:$M$169,2,FALSE))</f>
        <v/>
      </c>
    </row>
    <row r="53" spans="1:30" x14ac:dyDescent="0.2">
      <c r="A53">
        <v>5005</v>
      </c>
      <c r="B53">
        <f t="shared" si="0"/>
        <v>5005</v>
      </c>
      <c r="C53">
        <f>IF(ISERROR(VLOOKUP(RIGHT(A53,2)*4-2,あやめ!$A$8:$M$169,3,FALSE))="","",VLOOKUP(RIGHT(A53,2)*4-2,あやめ!$A$8:$M$169,3,FALSE))</f>
        <v>0</v>
      </c>
      <c r="D53">
        <f>IF(ISERROR(VLOOKUP(RIGHT(A53,2)*4-3,あやめ!$A$8:$M$169,4,FALSE))="","",VLOOKUP(RIGHT(A53,2)*4-3,あやめ!$A$8:$M$169,4,FALSE))</f>
        <v>0</v>
      </c>
      <c r="E53">
        <f>IF(ISERROR(VLOOKUP(RIGHT(A53,2)*4-3,あやめ!$A$8:$M$169,5,FALSE))="","",VLOOKUP(RIGHT(A53,2)*4-3,あやめ!$A$8:$M$169,5,FALSE))</f>
        <v>0</v>
      </c>
      <c r="F53">
        <f>IF(ISERROR(VLOOKUP(RIGHT(A53,2)*4,あやめ!$A$8:$M$169,3,FALSE))="","",VLOOKUP(RIGHT(A53,2)*4,あやめ!$A$8:$M$169,3,FALSE))</f>
        <v>0</v>
      </c>
      <c r="G53">
        <f>IF(ISERROR(VLOOKUP(RIGHT(A53,2)*4-1,あやめ!$A$8:$M$169,4,FALSE))="","",VLOOKUP(RIGHT(A53,2)*4-1,あやめ!$A$8:$M$169,4,FALSE))</f>
        <v>0</v>
      </c>
      <c r="H53">
        <f>IF(ISERROR(VLOOKUP(RIGHT(A53,2)*4-1,あやめ!$A$8:$M$169,5,FALSE))="","",VLOOKUP(RIGHT(A53,2)*4-1,あやめ!$A$8:$M$169,5,FALSE))</f>
        <v>0</v>
      </c>
      <c r="I53" s="105" t="str">
        <f>IF(ISERROR(VLOOKUP(RIGHT(A53,2)*4-3,あやめ!$A$8:$M$169,2,FALSE))="","",VLOOKUP(RIGHT(A53,2)*4-3,あやめ!$A$8:$M$169,2,FALSE))</f>
        <v/>
      </c>
      <c r="L53">
        <v>5017</v>
      </c>
      <c r="M53">
        <f t="shared" si="3"/>
        <v>5017</v>
      </c>
      <c r="N53">
        <f>IF(ISERROR(VLOOKUP(RIGHT(L53,2)*4-2,あやめ!$A$8:$M$169,3,FALSE))="","",VLOOKUP(RIGHT(L53,2)*4-2,あやめ!$A$8:$M$169,3,FALSE))</f>
        <v>0</v>
      </c>
      <c r="O53">
        <f>IF(ISERROR(VLOOKUP(RIGHT(L53,2)*4-3,あやめ!$A$8:$M$169,4,FALSE))="","",VLOOKUP(RIGHT(L53,2)*4-3,あやめ!$A$8:$M$169,4,FALSE))</f>
        <v>0</v>
      </c>
      <c r="P53">
        <f>IF(ISERROR(VLOOKUP(RIGHT(L53,2)*4-3,あやめ!$A$8:$M$169,5,FALSE))="","",VLOOKUP(RIGHT(L53,2)*4-3,あやめ!$A$8:$M$169,5,FALSE))</f>
        <v>0</v>
      </c>
      <c r="Q53">
        <f>IF(ISERROR(VLOOKUP(RIGHT(L53,2)*4,あやめ!$A$8:$M$169,3,FALSE))="","",VLOOKUP(RIGHT(L53,2)*4,あやめ!$A$8:$M$169,3,FALSE))</f>
        <v>0</v>
      </c>
      <c r="R53">
        <f>IF(ISERROR(VLOOKUP(RIGHT(L53,2)*4-1,あやめ!$A$8:$M$169,4,FALSE))="","",VLOOKUP(RIGHT(L53,2)*4-1,あやめ!$A$8:$M$169,4,FALSE))</f>
        <v>0</v>
      </c>
      <c r="S53">
        <f>IF(ISERROR(VLOOKUP(RIGHT(L53,2)*4-1,あやめ!$A$8:$M$169,5,FALSE))="","",VLOOKUP(RIGHT(L53,2)*4-1,あやめ!$A$8:$M$169,5,FALSE))</f>
        <v>0</v>
      </c>
      <c r="T53" s="105" t="str">
        <f>IF(ISERROR(VLOOKUP(RIGHT(L53,2)*4-3,あやめ!$A$8:$M$169,2,FALSE))="","",VLOOKUP(RIGHT(L53,2)*4-3,あやめ!$A$8:$M$169,2,FALSE))</f>
        <v/>
      </c>
      <c r="V53">
        <v>5029</v>
      </c>
      <c r="W53">
        <f t="shared" si="2"/>
        <v>5029</v>
      </c>
      <c r="X53">
        <f>IF(ISERROR(VLOOKUP(RIGHT(V53,2)*4-2,あやめ!$A$8:$M$169,3,FALSE))="","",VLOOKUP(RIGHT(V53,2)*4-2,あやめ!$A$8:$M$169,3,FALSE))</f>
        <v>0</v>
      </c>
      <c r="Y53">
        <f>IF(ISERROR(VLOOKUP(RIGHT(V53,2)*4-3,あやめ!$A$8:$M$169,4,FALSE))="","",VLOOKUP(RIGHT(V53,2)*4-3,あやめ!$A$8:$M$169,4,FALSE))</f>
        <v>0</v>
      </c>
      <c r="Z53">
        <f>IF(ISERROR(VLOOKUP(RIGHT(V53,2)*4-3,あやめ!$A$8:$M$169,5,FALSE))="","",VLOOKUP(RIGHT(V53,2)*4-3,あやめ!$A$8:$M$169,5,FALSE))</f>
        <v>0</v>
      </c>
      <c r="AA53">
        <f>IF(ISERROR(VLOOKUP(RIGHT(V53,2)*4,あやめ!$A$8:$M$169,3,FALSE))="","",VLOOKUP(RIGHT(V53,2)*4,あやめ!$A$8:$M$169,3,FALSE))</f>
        <v>0</v>
      </c>
      <c r="AB53">
        <f>IF(ISERROR(VLOOKUP(RIGHT(V53,2)*4-1,あやめ!$A$8:$M$169,4,FALSE))="","",VLOOKUP(RIGHT(V53,2)*4-1,あやめ!$A$8:$M$169,4,FALSE))</f>
        <v>0</v>
      </c>
      <c r="AC53">
        <f>IF(ISERROR(VLOOKUP(RIGHT(V53,2)*4-1,あやめ!$A$8:$M$169,5,FALSE))="","",VLOOKUP(RIGHT(V53,2)*4-1,あやめ!$A$8:$M$169,5,FALSE))</f>
        <v>0</v>
      </c>
      <c r="AD53" s="105" t="str">
        <f>IF(ISERROR(VLOOKUP(RIGHT(V53,2)*4-3,あやめ!$A$8:$M$169,2,FALSE))="","",VLOOKUP(RIGHT(V53,2)*4-3,あやめ!$A$8:$M$169,2,FALSE))</f>
        <v/>
      </c>
    </row>
    <row r="54" spans="1:30" x14ac:dyDescent="0.2">
      <c r="A54">
        <v>5006</v>
      </c>
      <c r="B54">
        <f t="shared" si="0"/>
        <v>5006</v>
      </c>
      <c r="C54">
        <f>IF(ISERROR(VLOOKUP(RIGHT(A54,2)*4-2,あやめ!$A$8:$M$169,3,FALSE))="","",VLOOKUP(RIGHT(A54,2)*4-2,あやめ!$A$8:$M$169,3,FALSE))</f>
        <v>0</v>
      </c>
      <c r="D54">
        <f>IF(ISERROR(VLOOKUP(RIGHT(A54,2)*4-3,あやめ!$A$8:$M$169,4,FALSE))="","",VLOOKUP(RIGHT(A54,2)*4-3,あやめ!$A$8:$M$169,4,FALSE))</f>
        <v>0</v>
      </c>
      <c r="E54">
        <f>IF(ISERROR(VLOOKUP(RIGHT(A54,2)*4-3,あやめ!$A$8:$M$169,5,FALSE))="","",VLOOKUP(RIGHT(A54,2)*4-3,あやめ!$A$8:$M$169,5,FALSE))</f>
        <v>0</v>
      </c>
      <c r="F54">
        <f>IF(ISERROR(VLOOKUP(RIGHT(A54,2)*4,あやめ!$A$8:$M$169,3,FALSE))="","",VLOOKUP(RIGHT(A54,2)*4,あやめ!$A$8:$M$169,3,FALSE))</f>
        <v>0</v>
      </c>
      <c r="G54">
        <f>IF(ISERROR(VLOOKUP(RIGHT(A54,2)*4-1,あやめ!$A$8:$M$169,4,FALSE))="","",VLOOKUP(RIGHT(A54,2)*4-1,あやめ!$A$8:$M$169,4,FALSE))</f>
        <v>0</v>
      </c>
      <c r="H54">
        <f>IF(ISERROR(VLOOKUP(RIGHT(A54,2)*4-1,あやめ!$A$8:$M$169,5,FALSE))="","",VLOOKUP(RIGHT(A54,2)*4-1,あやめ!$A$8:$M$169,5,FALSE))</f>
        <v>0</v>
      </c>
      <c r="I54" s="105" t="str">
        <f>IF(ISERROR(VLOOKUP(RIGHT(A54,2)*4-3,あやめ!$A$8:$M$169,2,FALSE))="","",VLOOKUP(RIGHT(A54,2)*4-3,あやめ!$A$8:$M$169,2,FALSE))</f>
        <v/>
      </c>
      <c r="L54">
        <v>5018</v>
      </c>
      <c r="M54">
        <f t="shared" si="3"/>
        <v>5018</v>
      </c>
      <c r="N54">
        <f>IF(ISERROR(VLOOKUP(RIGHT(L54,2)*4-2,あやめ!$A$8:$M$169,3,FALSE))="","",VLOOKUP(RIGHT(L54,2)*4-2,あやめ!$A$8:$M$169,3,FALSE))</f>
        <v>0</v>
      </c>
      <c r="O54">
        <f>IF(ISERROR(VLOOKUP(RIGHT(L54,2)*4-3,あやめ!$A$8:$M$169,4,FALSE))="","",VLOOKUP(RIGHT(L54,2)*4-3,あやめ!$A$8:$M$169,4,FALSE))</f>
        <v>0</v>
      </c>
      <c r="P54">
        <f>IF(ISERROR(VLOOKUP(RIGHT(L54,2)*4-3,あやめ!$A$8:$M$169,5,FALSE))="","",VLOOKUP(RIGHT(L54,2)*4-3,あやめ!$A$8:$M$169,5,FALSE))</f>
        <v>0</v>
      </c>
      <c r="Q54">
        <f>IF(ISERROR(VLOOKUP(RIGHT(L54,2)*4,あやめ!$A$8:$M$169,3,FALSE))="","",VLOOKUP(RIGHT(L54,2)*4,あやめ!$A$8:$M$169,3,FALSE))</f>
        <v>0</v>
      </c>
      <c r="R54">
        <f>IF(ISERROR(VLOOKUP(RIGHT(L54,2)*4-1,あやめ!$A$8:$M$169,4,FALSE))="","",VLOOKUP(RIGHT(L54,2)*4-1,あやめ!$A$8:$M$169,4,FALSE))</f>
        <v>0</v>
      </c>
      <c r="S54">
        <f>IF(ISERROR(VLOOKUP(RIGHT(L54,2)*4-1,あやめ!$A$8:$M$169,5,FALSE))="","",VLOOKUP(RIGHT(L54,2)*4-1,あやめ!$A$8:$M$169,5,FALSE))</f>
        <v>0</v>
      </c>
      <c r="T54" s="105" t="str">
        <f>IF(ISERROR(VLOOKUP(RIGHT(L54,2)*4-3,あやめ!$A$8:$M$169,2,FALSE))="","",VLOOKUP(RIGHT(L54,2)*4-3,あやめ!$A$8:$M$169,2,FALSE))</f>
        <v/>
      </c>
      <c r="V54">
        <v>5030</v>
      </c>
      <c r="W54">
        <f t="shared" si="2"/>
        <v>5030</v>
      </c>
      <c r="X54">
        <f>IF(ISERROR(VLOOKUP(RIGHT(V54,2)*4-2,あやめ!$A$8:$M$169,3,FALSE))="","",VLOOKUP(RIGHT(V54,2)*4-2,あやめ!$A$8:$M$169,3,FALSE))</f>
        <v>0</v>
      </c>
      <c r="Y54">
        <f>IF(ISERROR(VLOOKUP(RIGHT(V54,2)*4-3,あやめ!$A$8:$M$169,4,FALSE))="","",VLOOKUP(RIGHT(V54,2)*4-3,あやめ!$A$8:$M$169,4,FALSE))</f>
        <v>0</v>
      </c>
      <c r="Z54">
        <f>IF(ISERROR(VLOOKUP(RIGHT(V54,2)*4-3,あやめ!$A$8:$M$169,5,FALSE))="","",VLOOKUP(RIGHT(V54,2)*4-3,あやめ!$A$8:$M$169,5,FALSE))</f>
        <v>0</v>
      </c>
      <c r="AA54">
        <f>IF(ISERROR(VLOOKUP(RIGHT(V54,2)*4,あやめ!$A$8:$M$169,3,FALSE))="","",VLOOKUP(RIGHT(V54,2)*4,あやめ!$A$8:$M$169,3,FALSE))</f>
        <v>0</v>
      </c>
      <c r="AB54">
        <f>IF(ISERROR(VLOOKUP(RIGHT(V54,2)*4-1,あやめ!$A$8:$M$169,4,FALSE))="","",VLOOKUP(RIGHT(V54,2)*4-1,あやめ!$A$8:$M$169,4,FALSE))</f>
        <v>0</v>
      </c>
      <c r="AC54">
        <f>IF(ISERROR(VLOOKUP(RIGHT(V54,2)*4-1,あやめ!$A$8:$M$169,5,FALSE))="","",VLOOKUP(RIGHT(V54,2)*4-1,あやめ!$A$8:$M$169,5,FALSE))</f>
        <v>0</v>
      </c>
      <c r="AD54" s="105" t="str">
        <f>IF(ISERROR(VLOOKUP(RIGHT(V54,2)*4-3,あやめ!$A$8:$M$169,2,FALSE))="","",VLOOKUP(RIGHT(V54,2)*4-3,あやめ!$A$8:$M$169,2,FALSE))</f>
        <v/>
      </c>
    </row>
    <row r="55" spans="1:30" x14ac:dyDescent="0.2">
      <c r="A55">
        <v>5007</v>
      </c>
      <c r="B55">
        <f t="shared" si="0"/>
        <v>5007</v>
      </c>
      <c r="C55">
        <f>IF(ISERROR(VLOOKUP(RIGHT(A55,2)*4-2,あやめ!$A$8:$M$169,3,FALSE))="","",VLOOKUP(RIGHT(A55,2)*4-2,あやめ!$A$8:$M$169,3,FALSE))</f>
        <v>0</v>
      </c>
      <c r="D55">
        <f>IF(ISERROR(VLOOKUP(RIGHT(A55,2)*4-3,あやめ!$A$8:$M$169,4,FALSE))="","",VLOOKUP(RIGHT(A55,2)*4-3,あやめ!$A$8:$M$169,4,FALSE))</f>
        <v>0</v>
      </c>
      <c r="E55">
        <f>IF(ISERROR(VLOOKUP(RIGHT(A55,2)*4-3,あやめ!$A$8:$M$169,5,FALSE))="","",VLOOKUP(RIGHT(A55,2)*4-3,あやめ!$A$8:$M$169,5,FALSE))</f>
        <v>0</v>
      </c>
      <c r="F55">
        <f>IF(ISERROR(VLOOKUP(RIGHT(A55,2)*4,あやめ!$A$8:$M$169,3,FALSE))="","",VLOOKUP(RIGHT(A55,2)*4,あやめ!$A$8:$M$169,3,FALSE))</f>
        <v>0</v>
      </c>
      <c r="G55">
        <f>IF(ISERROR(VLOOKUP(RIGHT(A55,2)*4-1,あやめ!$A$8:$M$169,4,FALSE))="","",VLOOKUP(RIGHT(A55,2)*4-1,あやめ!$A$8:$M$169,4,FALSE))</f>
        <v>0</v>
      </c>
      <c r="H55">
        <f>IF(ISERROR(VLOOKUP(RIGHT(A55,2)*4-1,あやめ!$A$8:$M$169,5,FALSE))="","",VLOOKUP(RIGHT(A55,2)*4-1,あやめ!$A$8:$M$169,5,FALSE))</f>
        <v>0</v>
      </c>
      <c r="I55" s="105" t="str">
        <f>IF(ISERROR(VLOOKUP(RIGHT(A55,2)*4-3,あやめ!$A$8:$M$169,2,FALSE))="","",VLOOKUP(RIGHT(A55,2)*4-3,あやめ!$A$8:$M$169,2,FALSE))</f>
        <v/>
      </c>
      <c r="L55">
        <v>5019</v>
      </c>
      <c r="M55">
        <f t="shared" si="3"/>
        <v>5019</v>
      </c>
      <c r="N55">
        <f>IF(ISERROR(VLOOKUP(RIGHT(L55,2)*4-2,あやめ!$A$8:$M$169,3,FALSE))="","",VLOOKUP(RIGHT(L55,2)*4-2,あやめ!$A$8:$M$169,3,FALSE))</f>
        <v>0</v>
      </c>
      <c r="O55">
        <f>IF(ISERROR(VLOOKUP(RIGHT(L55,2)*4-3,あやめ!$A$8:$M$169,4,FALSE))="","",VLOOKUP(RIGHT(L55,2)*4-3,あやめ!$A$8:$M$169,4,FALSE))</f>
        <v>0</v>
      </c>
      <c r="P55">
        <f>IF(ISERROR(VLOOKUP(RIGHT(L55,2)*4-3,あやめ!$A$8:$M$169,5,FALSE))="","",VLOOKUP(RIGHT(L55,2)*4-3,あやめ!$A$8:$M$169,5,FALSE))</f>
        <v>0</v>
      </c>
      <c r="Q55">
        <f>IF(ISERROR(VLOOKUP(RIGHT(L55,2)*4,あやめ!$A$8:$M$169,3,FALSE))="","",VLOOKUP(RIGHT(L55,2)*4,あやめ!$A$8:$M$169,3,FALSE))</f>
        <v>0</v>
      </c>
      <c r="R55">
        <f>IF(ISERROR(VLOOKUP(RIGHT(L55,2)*4-1,あやめ!$A$8:$M$169,4,FALSE))="","",VLOOKUP(RIGHT(L55,2)*4-1,あやめ!$A$8:$M$169,4,FALSE))</f>
        <v>0</v>
      </c>
      <c r="S55">
        <f>IF(ISERROR(VLOOKUP(RIGHT(L55,2)*4-1,あやめ!$A$8:$M$169,5,FALSE))="","",VLOOKUP(RIGHT(L55,2)*4-1,あやめ!$A$8:$M$169,5,FALSE))</f>
        <v>0</v>
      </c>
      <c r="T55" s="105" t="str">
        <f>IF(ISERROR(VLOOKUP(RIGHT(L55,2)*4-3,あやめ!$A$8:$M$169,2,FALSE))="","",VLOOKUP(RIGHT(L55,2)*4-3,あやめ!$A$8:$M$169,2,FALSE))</f>
        <v/>
      </c>
      <c r="V55">
        <v>5031</v>
      </c>
      <c r="W55">
        <f t="shared" si="2"/>
        <v>5031</v>
      </c>
      <c r="X55">
        <f>IF(ISERROR(VLOOKUP(RIGHT(V55,2)*4-2,あやめ!$A$8:$M$169,3,FALSE))="","",VLOOKUP(RIGHT(V55,2)*4-2,あやめ!$A$8:$M$169,3,FALSE))</f>
        <v>0</v>
      </c>
      <c r="Y55">
        <f>IF(ISERROR(VLOOKUP(RIGHT(V55,2)*4-3,あやめ!$A$8:$M$169,4,FALSE))="","",VLOOKUP(RIGHT(V55,2)*4-3,あやめ!$A$8:$M$169,4,FALSE))</f>
        <v>0</v>
      </c>
      <c r="Z55">
        <f>IF(ISERROR(VLOOKUP(RIGHT(V55,2)*4-3,あやめ!$A$8:$M$169,5,FALSE))="","",VLOOKUP(RIGHT(V55,2)*4-3,あやめ!$A$8:$M$169,5,FALSE))</f>
        <v>0</v>
      </c>
      <c r="AA55">
        <f>IF(ISERROR(VLOOKUP(RIGHT(V55,2)*4,あやめ!$A$8:$M$169,3,FALSE))="","",VLOOKUP(RIGHT(V55,2)*4,あやめ!$A$8:$M$169,3,FALSE))</f>
        <v>0</v>
      </c>
      <c r="AB55">
        <f>IF(ISERROR(VLOOKUP(RIGHT(V55,2)*4-1,あやめ!$A$8:$M$169,4,FALSE))="","",VLOOKUP(RIGHT(V55,2)*4-1,あやめ!$A$8:$M$169,4,FALSE))</f>
        <v>0</v>
      </c>
      <c r="AC55">
        <f>IF(ISERROR(VLOOKUP(RIGHT(V55,2)*4-1,あやめ!$A$8:$M$169,5,FALSE))="","",VLOOKUP(RIGHT(V55,2)*4-1,あやめ!$A$8:$M$169,5,FALSE))</f>
        <v>0</v>
      </c>
      <c r="AD55" s="105" t="str">
        <f>IF(ISERROR(VLOOKUP(RIGHT(V55,2)*4-3,あやめ!$A$8:$M$169,2,FALSE))="","",VLOOKUP(RIGHT(V55,2)*4-3,あやめ!$A$8:$M$169,2,FALSE))</f>
        <v/>
      </c>
    </row>
    <row r="56" spans="1:30" x14ac:dyDescent="0.2">
      <c r="A56">
        <v>5008</v>
      </c>
      <c r="B56">
        <f t="shared" si="0"/>
        <v>5008</v>
      </c>
      <c r="C56">
        <f>IF(ISERROR(VLOOKUP(RIGHT(A56,2)*4-2,あやめ!$A$8:$M$169,3,FALSE))="","",VLOOKUP(RIGHT(A56,2)*4-2,あやめ!$A$8:$M$169,3,FALSE))</f>
        <v>0</v>
      </c>
      <c r="D56">
        <f>IF(ISERROR(VLOOKUP(RIGHT(A56,2)*4-3,あやめ!$A$8:$M$169,4,FALSE))="","",VLOOKUP(RIGHT(A56,2)*4-3,あやめ!$A$8:$M$169,4,FALSE))</f>
        <v>0</v>
      </c>
      <c r="E56">
        <f>IF(ISERROR(VLOOKUP(RIGHT(A56,2)*4-3,あやめ!$A$8:$M$169,5,FALSE))="","",VLOOKUP(RIGHT(A56,2)*4-3,あやめ!$A$8:$M$169,5,FALSE))</f>
        <v>0</v>
      </c>
      <c r="F56">
        <f>IF(ISERROR(VLOOKUP(RIGHT(A56,2)*4,あやめ!$A$8:$M$169,3,FALSE))="","",VLOOKUP(RIGHT(A56,2)*4,あやめ!$A$8:$M$169,3,FALSE))</f>
        <v>0</v>
      </c>
      <c r="G56">
        <f>IF(ISERROR(VLOOKUP(RIGHT(A56,2)*4-1,あやめ!$A$8:$M$169,4,FALSE))="","",VLOOKUP(RIGHT(A56,2)*4-1,あやめ!$A$8:$M$169,4,FALSE))</f>
        <v>0</v>
      </c>
      <c r="H56">
        <f>IF(ISERROR(VLOOKUP(RIGHT(A56,2)*4-1,あやめ!$A$8:$M$169,5,FALSE))="","",VLOOKUP(RIGHT(A56,2)*4-1,あやめ!$A$8:$M$169,5,FALSE))</f>
        <v>0</v>
      </c>
      <c r="I56" s="105" t="str">
        <f>IF(ISERROR(VLOOKUP(RIGHT(A56,2)*4-3,あやめ!$A$8:$M$169,2,FALSE))="","",VLOOKUP(RIGHT(A56,2)*4-3,あやめ!$A$8:$M$169,2,FALSE))</f>
        <v/>
      </c>
      <c r="L56">
        <v>5020</v>
      </c>
      <c r="M56">
        <f t="shared" si="3"/>
        <v>5020</v>
      </c>
      <c r="N56">
        <f>IF(ISERROR(VLOOKUP(RIGHT(L56,2)*4-2,あやめ!$A$8:$M$169,3,FALSE))="","",VLOOKUP(RIGHT(L56,2)*4-2,あやめ!$A$8:$M$169,3,FALSE))</f>
        <v>0</v>
      </c>
      <c r="O56">
        <f>IF(ISERROR(VLOOKUP(RIGHT(L56,2)*4-3,あやめ!$A$8:$M$169,4,FALSE))="","",VLOOKUP(RIGHT(L56,2)*4-3,あやめ!$A$8:$M$169,4,FALSE))</f>
        <v>0</v>
      </c>
      <c r="P56">
        <f>IF(ISERROR(VLOOKUP(RIGHT(L56,2)*4-3,あやめ!$A$8:$M$169,5,FALSE))="","",VLOOKUP(RIGHT(L56,2)*4-3,あやめ!$A$8:$M$169,5,FALSE))</f>
        <v>0</v>
      </c>
      <c r="Q56">
        <f>IF(ISERROR(VLOOKUP(RIGHT(L56,2)*4,あやめ!$A$8:$M$169,3,FALSE))="","",VLOOKUP(RIGHT(L56,2)*4,あやめ!$A$8:$M$169,3,FALSE))</f>
        <v>0</v>
      </c>
      <c r="R56">
        <f>IF(ISERROR(VLOOKUP(RIGHT(L56,2)*4-1,あやめ!$A$8:$M$169,4,FALSE))="","",VLOOKUP(RIGHT(L56,2)*4-1,あやめ!$A$8:$M$169,4,FALSE))</f>
        <v>0</v>
      </c>
      <c r="S56">
        <f>IF(ISERROR(VLOOKUP(RIGHT(L56,2)*4-1,あやめ!$A$8:$M$169,5,FALSE))="","",VLOOKUP(RIGHT(L56,2)*4-1,あやめ!$A$8:$M$169,5,FALSE))</f>
        <v>0</v>
      </c>
      <c r="T56" s="105" t="str">
        <f>IF(ISERROR(VLOOKUP(RIGHT(L56,2)*4-3,あやめ!$A$8:$M$169,2,FALSE))="","",VLOOKUP(RIGHT(L56,2)*4-3,あやめ!$A$8:$M$169,2,FALSE))</f>
        <v/>
      </c>
      <c r="V56">
        <v>5032</v>
      </c>
      <c r="W56">
        <f t="shared" si="2"/>
        <v>5032</v>
      </c>
      <c r="X56">
        <f>IF(ISERROR(VLOOKUP(RIGHT(V56,2)*4-2,あやめ!$A$8:$M$169,3,FALSE))="","",VLOOKUP(RIGHT(V56,2)*4-2,あやめ!$A$8:$M$169,3,FALSE))</f>
        <v>0</v>
      </c>
      <c r="Y56">
        <f>IF(ISERROR(VLOOKUP(RIGHT(V56,2)*4-3,あやめ!$A$8:$M$169,4,FALSE))="","",VLOOKUP(RIGHT(V56,2)*4-3,あやめ!$A$8:$M$169,4,FALSE))</f>
        <v>0</v>
      </c>
      <c r="Z56">
        <f>IF(ISERROR(VLOOKUP(RIGHT(V56,2)*4-3,あやめ!$A$8:$M$169,5,FALSE))="","",VLOOKUP(RIGHT(V56,2)*4-3,あやめ!$A$8:$M$169,5,FALSE))</f>
        <v>0</v>
      </c>
      <c r="AA56">
        <f>IF(ISERROR(VLOOKUP(RIGHT(V56,2)*4,あやめ!$A$8:$M$169,3,FALSE))="","",VLOOKUP(RIGHT(V56,2)*4,あやめ!$A$8:$M$169,3,FALSE))</f>
        <v>0</v>
      </c>
      <c r="AB56">
        <f>IF(ISERROR(VLOOKUP(RIGHT(V56,2)*4-1,あやめ!$A$8:$M$169,4,FALSE))="","",VLOOKUP(RIGHT(V56,2)*4-1,あやめ!$A$8:$M$169,4,FALSE))</f>
        <v>0</v>
      </c>
      <c r="AC56">
        <f>IF(ISERROR(VLOOKUP(RIGHT(V56,2)*4-1,あやめ!$A$8:$M$169,5,FALSE))="","",VLOOKUP(RIGHT(V56,2)*4-1,あやめ!$A$8:$M$169,5,FALSE))</f>
        <v>0</v>
      </c>
      <c r="AD56" s="105" t="str">
        <f>IF(ISERROR(VLOOKUP(RIGHT(V56,2)*4-3,あやめ!$A$8:$M$169,2,FALSE))="","",VLOOKUP(RIGHT(V56,2)*4-3,あやめ!$A$8:$M$169,2,FALSE))</f>
        <v/>
      </c>
    </row>
    <row r="57" spans="1:30" x14ac:dyDescent="0.2">
      <c r="A57">
        <v>5009</v>
      </c>
      <c r="B57">
        <f t="shared" si="0"/>
        <v>5009</v>
      </c>
      <c r="C57">
        <f>IF(ISERROR(VLOOKUP(RIGHT(A57,2)*4-2,あやめ!$A$8:$M$169,3,FALSE))="","",VLOOKUP(RIGHT(A57,2)*4-2,あやめ!$A$8:$M$169,3,FALSE))</f>
        <v>0</v>
      </c>
      <c r="D57">
        <f>IF(ISERROR(VLOOKUP(RIGHT(A57,2)*4-3,あやめ!$A$8:$M$169,4,FALSE))="","",VLOOKUP(RIGHT(A57,2)*4-3,あやめ!$A$8:$M$169,4,FALSE))</f>
        <v>0</v>
      </c>
      <c r="E57">
        <f>IF(ISERROR(VLOOKUP(RIGHT(A57,2)*4-3,あやめ!$A$8:$M$169,5,FALSE))="","",VLOOKUP(RIGHT(A57,2)*4-3,あやめ!$A$8:$M$169,5,FALSE))</f>
        <v>0</v>
      </c>
      <c r="F57">
        <f>IF(ISERROR(VLOOKUP(RIGHT(A57,2)*4,あやめ!$A$8:$M$169,3,FALSE))="","",VLOOKUP(RIGHT(A57,2)*4,あやめ!$A$8:$M$169,3,FALSE))</f>
        <v>0</v>
      </c>
      <c r="G57">
        <f>IF(ISERROR(VLOOKUP(RIGHT(A57,2)*4-1,あやめ!$A$8:$M$169,4,FALSE))="","",VLOOKUP(RIGHT(A57,2)*4-1,あやめ!$A$8:$M$169,4,FALSE))</f>
        <v>0</v>
      </c>
      <c r="H57">
        <f>IF(ISERROR(VLOOKUP(RIGHT(A57,2)*4-1,あやめ!$A$8:$M$169,5,FALSE))="","",VLOOKUP(RIGHT(A57,2)*4-1,あやめ!$A$8:$M$169,5,FALSE))</f>
        <v>0</v>
      </c>
      <c r="I57" s="105" t="str">
        <f>IF(ISERROR(VLOOKUP(RIGHT(A57,2)*4-3,あやめ!$A$8:$M$169,2,FALSE))="","",VLOOKUP(RIGHT(A57,2)*4-3,あやめ!$A$8:$M$169,2,FALSE))</f>
        <v/>
      </c>
      <c r="L57">
        <v>5021</v>
      </c>
      <c r="M57">
        <f t="shared" si="3"/>
        <v>5021</v>
      </c>
      <c r="N57">
        <f>IF(ISERROR(VLOOKUP(RIGHT(L57,2)*4-2,あやめ!$A$8:$M$169,3,FALSE))="","",VLOOKUP(RIGHT(L57,2)*4-2,あやめ!$A$8:$M$169,3,FALSE))</f>
        <v>0</v>
      </c>
      <c r="O57">
        <f>IF(ISERROR(VLOOKUP(RIGHT(L57,2)*4-3,あやめ!$A$8:$M$169,4,FALSE))="","",VLOOKUP(RIGHT(L57,2)*4-3,あやめ!$A$8:$M$169,4,FALSE))</f>
        <v>0</v>
      </c>
      <c r="P57">
        <f>IF(ISERROR(VLOOKUP(RIGHT(L57,2)*4-3,あやめ!$A$8:$M$169,5,FALSE))="","",VLOOKUP(RIGHT(L57,2)*4-3,あやめ!$A$8:$M$169,5,FALSE))</f>
        <v>0</v>
      </c>
      <c r="Q57">
        <f>IF(ISERROR(VLOOKUP(RIGHT(L57,2)*4,あやめ!$A$8:$M$169,3,FALSE))="","",VLOOKUP(RIGHT(L57,2)*4,あやめ!$A$8:$M$169,3,FALSE))</f>
        <v>0</v>
      </c>
      <c r="R57">
        <f>IF(ISERROR(VLOOKUP(RIGHT(L57,2)*4-1,あやめ!$A$8:$M$169,4,FALSE))="","",VLOOKUP(RIGHT(L57,2)*4-1,あやめ!$A$8:$M$169,4,FALSE))</f>
        <v>0</v>
      </c>
      <c r="S57">
        <f>IF(ISERROR(VLOOKUP(RIGHT(L57,2)*4-1,あやめ!$A$8:$M$169,5,FALSE))="","",VLOOKUP(RIGHT(L57,2)*4-1,あやめ!$A$8:$M$169,5,FALSE))</f>
        <v>0</v>
      </c>
      <c r="T57" s="105" t="str">
        <f>IF(ISERROR(VLOOKUP(RIGHT(L57,2)*4-3,あやめ!$A$8:$M$169,2,FALSE))="","",VLOOKUP(RIGHT(L57,2)*4-3,あやめ!$A$8:$M$169,2,FALSE))</f>
        <v/>
      </c>
      <c r="V57">
        <v>5033</v>
      </c>
      <c r="W57">
        <f t="shared" si="2"/>
        <v>5033</v>
      </c>
      <c r="X57">
        <f>IF(ISERROR(VLOOKUP(RIGHT(V57,2)*4-2,あやめ!$A$8:$M$169,3,FALSE))="","",VLOOKUP(RIGHT(V57,2)*4-2,あやめ!$A$8:$M$169,3,FALSE))</f>
        <v>0</v>
      </c>
      <c r="Y57">
        <f>IF(ISERROR(VLOOKUP(RIGHT(V57,2)*4-3,あやめ!$A$8:$M$169,4,FALSE))="","",VLOOKUP(RIGHT(V57,2)*4-3,あやめ!$A$8:$M$169,4,FALSE))</f>
        <v>0</v>
      </c>
      <c r="Z57">
        <f>IF(ISERROR(VLOOKUP(RIGHT(V57,2)*4-3,あやめ!$A$8:$M$169,5,FALSE))="","",VLOOKUP(RIGHT(V57,2)*4-3,あやめ!$A$8:$M$169,5,FALSE))</f>
        <v>0</v>
      </c>
      <c r="AA57">
        <f>IF(ISERROR(VLOOKUP(RIGHT(V57,2)*4,あやめ!$A$8:$M$169,3,FALSE))="","",VLOOKUP(RIGHT(V57,2)*4,あやめ!$A$8:$M$169,3,FALSE))</f>
        <v>0</v>
      </c>
      <c r="AB57">
        <f>IF(ISERROR(VLOOKUP(RIGHT(V57,2)*4-1,あやめ!$A$8:$M$169,4,FALSE))="","",VLOOKUP(RIGHT(V57,2)*4-1,あやめ!$A$8:$M$169,4,FALSE))</f>
        <v>0</v>
      </c>
      <c r="AC57">
        <f>IF(ISERROR(VLOOKUP(RIGHT(V57,2)*4-1,あやめ!$A$8:$M$169,5,FALSE))="","",VLOOKUP(RIGHT(V57,2)*4-1,あやめ!$A$8:$M$169,5,FALSE))</f>
        <v>0</v>
      </c>
      <c r="AD57" s="105" t="str">
        <f>IF(ISERROR(VLOOKUP(RIGHT(V57,2)*4-3,あやめ!$A$8:$M$169,2,FALSE))="","",VLOOKUP(RIGHT(V57,2)*4-3,あやめ!$A$8:$M$169,2,FALSE))</f>
        <v/>
      </c>
    </row>
    <row r="58" spans="1:30" x14ac:dyDescent="0.2">
      <c r="A58">
        <v>5010</v>
      </c>
      <c r="B58">
        <f t="shared" si="0"/>
        <v>5010</v>
      </c>
      <c r="C58">
        <f>IF(ISERROR(VLOOKUP(RIGHT(A58,2)*4-2,あやめ!$A$8:$M$169,3,FALSE))="","",VLOOKUP(RIGHT(A58,2)*4-2,あやめ!$A$8:$M$169,3,FALSE))</f>
        <v>0</v>
      </c>
      <c r="D58">
        <f>IF(ISERROR(VLOOKUP(RIGHT(A58,2)*4-3,あやめ!$A$8:$M$169,4,FALSE))="","",VLOOKUP(RIGHT(A58,2)*4-3,あやめ!$A$8:$M$169,4,FALSE))</f>
        <v>0</v>
      </c>
      <c r="E58">
        <f>IF(ISERROR(VLOOKUP(RIGHT(A58,2)*4-3,あやめ!$A$8:$M$169,5,FALSE))="","",VLOOKUP(RIGHT(A58,2)*4-3,あやめ!$A$8:$M$169,5,FALSE))</f>
        <v>0</v>
      </c>
      <c r="F58">
        <f>IF(ISERROR(VLOOKUP(RIGHT(A58,2)*4,あやめ!$A$8:$M$169,3,FALSE))="","",VLOOKUP(RIGHT(A58,2)*4,あやめ!$A$8:$M$169,3,FALSE))</f>
        <v>0</v>
      </c>
      <c r="G58">
        <f>IF(ISERROR(VLOOKUP(RIGHT(A58,2)*4-1,あやめ!$A$8:$M$169,4,FALSE))="","",VLOOKUP(RIGHT(A58,2)*4-1,あやめ!$A$8:$M$169,4,FALSE))</f>
        <v>0</v>
      </c>
      <c r="H58">
        <f>IF(ISERROR(VLOOKUP(RIGHT(A58,2)*4-1,あやめ!$A$8:$M$169,5,FALSE))="","",VLOOKUP(RIGHT(A58,2)*4-1,あやめ!$A$8:$M$169,5,FALSE))</f>
        <v>0</v>
      </c>
      <c r="I58" s="105" t="str">
        <f>IF(ISERROR(VLOOKUP(RIGHT(A58,2)*4-3,あやめ!$A$8:$M$169,2,FALSE))="","",VLOOKUP(RIGHT(A58,2)*4-3,あやめ!$A$8:$M$169,2,FALSE))</f>
        <v/>
      </c>
      <c r="L58">
        <v>5022</v>
      </c>
      <c r="M58">
        <f t="shared" si="3"/>
        <v>5022</v>
      </c>
      <c r="N58">
        <f>IF(ISERROR(VLOOKUP(RIGHT(L58,2)*4-2,あやめ!$A$8:$M$169,3,FALSE))="","",VLOOKUP(RIGHT(L58,2)*4-2,あやめ!$A$8:$M$169,3,FALSE))</f>
        <v>0</v>
      </c>
      <c r="O58">
        <f>IF(ISERROR(VLOOKUP(RIGHT(L58,2)*4-3,あやめ!$A$8:$M$169,4,FALSE))="","",VLOOKUP(RIGHT(L58,2)*4-3,あやめ!$A$8:$M$169,4,FALSE))</f>
        <v>0</v>
      </c>
      <c r="P58">
        <f>IF(ISERROR(VLOOKUP(RIGHT(L58,2)*4-3,あやめ!$A$8:$M$169,5,FALSE))="","",VLOOKUP(RIGHT(L58,2)*4-3,あやめ!$A$8:$M$169,5,FALSE))</f>
        <v>0</v>
      </c>
      <c r="Q58">
        <f>IF(ISERROR(VLOOKUP(RIGHT(L58,2)*4,あやめ!$A$8:$M$169,3,FALSE))="","",VLOOKUP(RIGHT(L58,2)*4,あやめ!$A$8:$M$169,3,FALSE))</f>
        <v>0</v>
      </c>
      <c r="R58">
        <f>IF(ISERROR(VLOOKUP(RIGHT(L58,2)*4-1,あやめ!$A$8:$M$169,4,FALSE))="","",VLOOKUP(RIGHT(L58,2)*4-1,あやめ!$A$8:$M$169,4,FALSE))</f>
        <v>0</v>
      </c>
      <c r="S58">
        <f>IF(ISERROR(VLOOKUP(RIGHT(L58,2)*4-1,あやめ!$A$8:$M$169,5,FALSE))="","",VLOOKUP(RIGHT(L58,2)*4-1,あやめ!$A$8:$M$169,5,FALSE))</f>
        <v>0</v>
      </c>
      <c r="T58" s="105" t="str">
        <f>IF(ISERROR(VLOOKUP(RIGHT(L58,2)*4-3,あやめ!$A$8:$M$169,2,FALSE))="","",VLOOKUP(RIGHT(L58,2)*4-3,あやめ!$A$8:$M$169,2,FALSE))</f>
        <v/>
      </c>
      <c r="V58">
        <v>5034</v>
      </c>
      <c r="W58">
        <f t="shared" si="2"/>
        <v>5034</v>
      </c>
      <c r="X58">
        <f>IF(ISERROR(VLOOKUP(RIGHT(V58,2)*4-2,あやめ!$A$8:$M$169,3,FALSE))="","",VLOOKUP(RIGHT(V58,2)*4-2,あやめ!$A$8:$M$169,3,FALSE))</f>
        <v>0</v>
      </c>
      <c r="Y58">
        <f>IF(ISERROR(VLOOKUP(RIGHT(V58,2)*4-3,あやめ!$A$8:$M$169,4,FALSE))="","",VLOOKUP(RIGHT(V58,2)*4-3,あやめ!$A$8:$M$169,4,FALSE))</f>
        <v>0</v>
      </c>
      <c r="Z58">
        <f>IF(ISERROR(VLOOKUP(RIGHT(V58,2)*4-3,あやめ!$A$8:$M$169,5,FALSE))="","",VLOOKUP(RIGHT(V58,2)*4-3,あやめ!$A$8:$M$169,5,FALSE))</f>
        <v>0</v>
      </c>
      <c r="AA58">
        <f>IF(ISERROR(VLOOKUP(RIGHT(V58,2)*4,あやめ!$A$8:$M$169,3,FALSE))="","",VLOOKUP(RIGHT(V58,2)*4,あやめ!$A$8:$M$169,3,FALSE))</f>
        <v>0</v>
      </c>
      <c r="AB58">
        <f>IF(ISERROR(VLOOKUP(RIGHT(V58,2)*4-1,あやめ!$A$8:$M$169,4,FALSE))="","",VLOOKUP(RIGHT(V58,2)*4-1,あやめ!$A$8:$M$169,4,FALSE))</f>
        <v>0</v>
      </c>
      <c r="AC58">
        <f>IF(ISERROR(VLOOKUP(RIGHT(V58,2)*4-1,あやめ!$A$8:$M$169,5,FALSE))="","",VLOOKUP(RIGHT(V58,2)*4-1,あやめ!$A$8:$M$169,5,FALSE))</f>
        <v>0</v>
      </c>
      <c r="AD58" s="105" t="str">
        <f>IF(ISERROR(VLOOKUP(RIGHT(V58,2)*4-3,あやめ!$A$8:$M$169,2,FALSE))="","",VLOOKUP(RIGHT(V58,2)*4-3,あやめ!$A$8:$M$169,2,FALSE))</f>
        <v/>
      </c>
    </row>
    <row r="59" spans="1:30" x14ac:dyDescent="0.2">
      <c r="A59">
        <v>5011</v>
      </c>
      <c r="B59">
        <f>$J$1*100000+A59</f>
        <v>5011</v>
      </c>
      <c r="C59">
        <f>IF(ISERROR(VLOOKUP(RIGHT(A59,2)*4-2,あやめ!$A$8:$M$169,3,FALSE))="","",VLOOKUP(RIGHT(A59,2)*4-2,あやめ!$A$8:$M$169,3,FALSE))</f>
        <v>0</v>
      </c>
      <c r="D59">
        <f>IF(ISERROR(VLOOKUP(RIGHT(A59,2)*4-3,あやめ!$A$8:$M$169,4,FALSE))="","",VLOOKUP(RIGHT(A59,2)*4-3,あやめ!$A$8:$M$169,4,FALSE))</f>
        <v>0</v>
      </c>
      <c r="E59">
        <f>IF(ISERROR(VLOOKUP(RIGHT(A59,2)*4-3,あやめ!$A$8:$M$169,5,FALSE))="","",VLOOKUP(RIGHT(A59,2)*4-3,あやめ!$A$8:$M$169,5,FALSE))</f>
        <v>0</v>
      </c>
      <c r="F59">
        <f>IF(ISERROR(VLOOKUP(RIGHT(A59,2)*4,あやめ!$A$8:$M$169,3,FALSE))="","",VLOOKUP(RIGHT(A59,2)*4,あやめ!$A$8:$M$169,3,FALSE))</f>
        <v>0</v>
      </c>
      <c r="G59">
        <f>IF(ISERROR(VLOOKUP(RIGHT(A59,2)*4-1,あやめ!$A$8:$M$169,4,FALSE))="","",VLOOKUP(RIGHT(A59,2)*4-1,あやめ!$A$8:$M$169,4,FALSE))</f>
        <v>0</v>
      </c>
      <c r="H59">
        <f>IF(ISERROR(VLOOKUP(RIGHT(A59,2)*4-1,あやめ!$A$8:$M$169,5,FALSE))="","",VLOOKUP(RIGHT(A59,2)*4-1,あやめ!$A$8:$M$169,5,FALSE))</f>
        <v>0</v>
      </c>
      <c r="I59" s="105" t="str">
        <f>IF(ISERROR(VLOOKUP(RIGHT(A59,2)*4-3,あやめ!$A$8:$M$169,2,FALSE))="","",VLOOKUP(RIGHT(A59,2)*4-3,あやめ!$A$8:$M$169,2,FALSE))</f>
        <v/>
      </c>
      <c r="L59">
        <v>5023</v>
      </c>
      <c r="M59">
        <f t="shared" si="3"/>
        <v>5023</v>
      </c>
      <c r="N59">
        <f>IF(ISERROR(VLOOKUP(RIGHT(L59,2)*4-2,あやめ!$A$8:$M$169,3,FALSE))="","",VLOOKUP(RIGHT(L59,2)*4-2,あやめ!$A$8:$M$169,3,FALSE))</f>
        <v>0</v>
      </c>
      <c r="O59">
        <f>IF(ISERROR(VLOOKUP(RIGHT(L59,2)*4-3,あやめ!$A$8:$M$169,4,FALSE))="","",VLOOKUP(RIGHT(L59,2)*4-3,あやめ!$A$8:$M$169,4,FALSE))</f>
        <v>0</v>
      </c>
      <c r="P59">
        <f>IF(ISERROR(VLOOKUP(RIGHT(L59,2)*4-3,あやめ!$A$8:$M$169,5,FALSE))="","",VLOOKUP(RIGHT(L59,2)*4-3,あやめ!$A$8:$M$169,5,FALSE))</f>
        <v>0</v>
      </c>
      <c r="Q59">
        <f>IF(ISERROR(VLOOKUP(RIGHT(L59,2)*4,あやめ!$A$8:$M$169,3,FALSE))="","",VLOOKUP(RIGHT(L59,2)*4,あやめ!$A$8:$M$169,3,FALSE))</f>
        <v>0</v>
      </c>
      <c r="R59">
        <f>IF(ISERROR(VLOOKUP(RIGHT(L59,2)*4-1,あやめ!$A$8:$M$169,4,FALSE))="","",VLOOKUP(RIGHT(L59,2)*4-1,あやめ!$A$8:$M$169,4,FALSE))</f>
        <v>0</v>
      </c>
      <c r="S59">
        <f>IF(ISERROR(VLOOKUP(RIGHT(L59,2)*4-1,あやめ!$A$8:$M$169,5,FALSE))="","",VLOOKUP(RIGHT(L59,2)*4-1,あやめ!$A$8:$M$169,5,FALSE))</f>
        <v>0</v>
      </c>
      <c r="T59" s="105" t="str">
        <f>IF(ISERROR(VLOOKUP(RIGHT(L59,2)*4-3,あやめ!$A$8:$M$169,2,FALSE))="","",VLOOKUP(RIGHT(L59,2)*4-3,あやめ!$A$8:$M$169,2,FALSE))</f>
        <v/>
      </c>
      <c r="V59">
        <v>5035</v>
      </c>
      <c r="W59">
        <f t="shared" si="2"/>
        <v>5035</v>
      </c>
      <c r="X59">
        <f>IF(ISERROR(VLOOKUP(RIGHT(V59,2)*4-2,あやめ!$A$8:$M$169,3,FALSE))="","",VLOOKUP(RIGHT(V59,2)*4-2,あやめ!$A$8:$M$169,3,FALSE))</f>
        <v>0</v>
      </c>
      <c r="Y59">
        <f>IF(ISERROR(VLOOKUP(RIGHT(V59,2)*4-3,あやめ!$A$8:$M$169,4,FALSE))="","",VLOOKUP(RIGHT(V59,2)*4-3,あやめ!$A$8:$M$169,4,FALSE))</f>
        <v>0</v>
      </c>
      <c r="Z59">
        <f>IF(ISERROR(VLOOKUP(RIGHT(V59,2)*4-3,あやめ!$A$8:$M$169,5,FALSE))="","",VLOOKUP(RIGHT(V59,2)*4-3,あやめ!$A$8:$M$169,5,FALSE))</f>
        <v>0</v>
      </c>
      <c r="AA59">
        <f>IF(ISERROR(VLOOKUP(RIGHT(V59,2)*4,あやめ!$A$8:$M$169,3,FALSE))="","",VLOOKUP(RIGHT(V59,2)*4,あやめ!$A$8:$M$169,3,FALSE))</f>
        <v>0</v>
      </c>
      <c r="AB59">
        <f>IF(ISERROR(VLOOKUP(RIGHT(V59,2)*4-1,あやめ!$A$8:$M$169,4,FALSE))="","",VLOOKUP(RIGHT(V59,2)*4-1,あやめ!$A$8:$M$169,4,FALSE))</f>
        <v>0</v>
      </c>
      <c r="AC59">
        <f>IF(ISERROR(VLOOKUP(RIGHT(V59,2)*4-1,あやめ!$A$8:$M$169,5,FALSE))="","",VLOOKUP(RIGHT(V59,2)*4-1,あやめ!$A$8:$M$169,5,FALSE))</f>
        <v>0</v>
      </c>
      <c r="AD59" s="105" t="str">
        <f>IF(ISERROR(VLOOKUP(RIGHT(V59,2)*4-3,あやめ!$A$8:$M$169,2,FALSE))="","",VLOOKUP(RIGHT(V59,2)*4-3,あやめ!$A$8:$M$169,2,FALSE))</f>
        <v/>
      </c>
    </row>
    <row r="60" spans="1:30" ht="13.5" thickBot="1" x14ac:dyDescent="0.25">
      <c r="A60" s="106">
        <v>5012</v>
      </c>
      <c r="B60" s="106">
        <f>$J$1*100000+A60</f>
        <v>5012</v>
      </c>
      <c r="C60" s="106">
        <f>IF(ISERROR(VLOOKUP(RIGHT(A60,2)*4-2,あやめ!$A$8:$M$169,3,FALSE))="","",VLOOKUP(RIGHT(A60,2)*4-2,あやめ!$A$8:$M$169,3,FALSE))</f>
        <v>0</v>
      </c>
      <c r="D60" s="106">
        <f>IF(ISERROR(VLOOKUP(RIGHT(A60,2)*4-3,あやめ!$A$8:$M$169,4,FALSE))="","",VLOOKUP(RIGHT(A60,2)*4-3,あやめ!$A$8:$M$169,4,FALSE))</f>
        <v>0</v>
      </c>
      <c r="E60" s="106">
        <f>IF(ISERROR(VLOOKUP(RIGHT(A60,2)*4-3,あやめ!$A$8:$M$169,5,FALSE))="","",VLOOKUP(RIGHT(A60,2)*4-3,あやめ!$A$8:$M$169,5,FALSE))</f>
        <v>0</v>
      </c>
      <c r="F60" s="106">
        <f>IF(ISERROR(VLOOKUP(RIGHT(A60,2)*4,あやめ!$A$8:$M$169,3,FALSE))="","",VLOOKUP(RIGHT(A60,2)*4,あやめ!$A$8:$M$169,3,FALSE))</f>
        <v>0</v>
      </c>
      <c r="G60" s="106">
        <f>IF(ISERROR(VLOOKUP(RIGHT(A60,2)*4-1,あやめ!$A$8:$M$169,4,FALSE))="","",VLOOKUP(RIGHT(A60,2)*4-1,あやめ!$A$8:$M$169,4,FALSE))</f>
        <v>0</v>
      </c>
      <c r="H60" s="106">
        <f>IF(ISERROR(VLOOKUP(RIGHT(A60,2)*4-1,あやめ!$A$8:$M$169,5,FALSE))="","",VLOOKUP(RIGHT(A60,2)*4-1,あやめ!$A$8:$M$169,5,FALSE))</f>
        <v>0</v>
      </c>
      <c r="I60" s="107" t="str">
        <f>IF(ISERROR(VLOOKUP(RIGHT(A60,2)*4-3,あやめ!$A$8:$M$169,2,FALSE))="","",VLOOKUP(RIGHT(A60,2)*4-3,あやめ!$A$8:$M$169,2,FALSE))</f>
        <v/>
      </c>
      <c r="J60" s="106"/>
      <c r="K60" s="106"/>
      <c r="L60" s="106">
        <v>5024</v>
      </c>
      <c r="M60" s="106">
        <f t="shared" si="3"/>
        <v>5024</v>
      </c>
      <c r="N60" s="106">
        <f>IF(ISERROR(VLOOKUP(RIGHT(L60,2)*4-2,あやめ!$A$8:$M$169,3,FALSE))="","",VLOOKUP(RIGHT(L60,2)*4-2,あやめ!$A$8:$M$169,3,FALSE))</f>
        <v>0</v>
      </c>
      <c r="O60" s="106">
        <f>IF(ISERROR(VLOOKUP(RIGHT(L60,2)*4-3,あやめ!$A$8:$M$169,4,FALSE))="","",VLOOKUP(RIGHT(L60,2)*4-3,あやめ!$A$8:$M$169,4,FALSE))</f>
        <v>0</v>
      </c>
      <c r="P60" s="106">
        <f>IF(ISERROR(VLOOKUP(RIGHT(L60,2)*4-3,あやめ!$A$8:$M$169,5,FALSE))="","",VLOOKUP(RIGHT(L60,2)*4-3,あやめ!$A$8:$M$169,5,FALSE))</f>
        <v>0</v>
      </c>
      <c r="Q60" s="106">
        <f>IF(ISERROR(VLOOKUP(RIGHT(L60,2)*4,あやめ!$A$8:$M$169,3,FALSE))="","",VLOOKUP(RIGHT(L60,2)*4,あやめ!$A$8:$M$169,3,FALSE))</f>
        <v>0</v>
      </c>
      <c r="R60" s="106">
        <f>IF(ISERROR(VLOOKUP(RIGHT(L60,2)*4-1,あやめ!$A$8:$M$169,4,FALSE))="","",VLOOKUP(RIGHT(L60,2)*4-1,あやめ!$A$8:$M$169,4,FALSE))</f>
        <v>0</v>
      </c>
      <c r="S60" s="106">
        <f>IF(ISERROR(VLOOKUP(RIGHT(L60,2)*4-1,あやめ!$A$8:$M$169,5,FALSE))="","",VLOOKUP(RIGHT(L60,2)*4-1,あやめ!$A$8:$M$169,5,FALSE))</f>
        <v>0</v>
      </c>
      <c r="T60" s="107" t="str">
        <f>IF(ISERROR(VLOOKUP(RIGHT(L60,2)*4-3,あやめ!$A$8:$M$169,2,FALSE))="","",VLOOKUP(RIGHT(L60,2)*4-3,あやめ!$A$8:$M$169,2,FALSE))</f>
        <v/>
      </c>
      <c r="U60" s="106"/>
      <c r="V60" s="106">
        <v>5036</v>
      </c>
      <c r="W60" s="106">
        <f t="shared" si="2"/>
        <v>5036</v>
      </c>
      <c r="X60" s="106">
        <f>IF(ISERROR(VLOOKUP(RIGHT(V60,2)*4-2,あやめ!$A$8:$M$169,3,FALSE))="","",VLOOKUP(RIGHT(V60,2)*4-2,あやめ!$A$8:$M$169,3,FALSE))</f>
        <v>0</v>
      </c>
      <c r="Y60" s="106">
        <f>IF(ISERROR(VLOOKUP(RIGHT(V60,2)*4-3,あやめ!$A$8:$M$169,4,FALSE))="","",VLOOKUP(RIGHT(V60,2)*4-3,あやめ!$A$8:$M$169,4,FALSE))</f>
        <v>0</v>
      </c>
      <c r="Z60" s="106">
        <f>IF(ISERROR(VLOOKUP(RIGHT(V60,2)*4-3,あやめ!$A$8:$M$169,5,FALSE))="","",VLOOKUP(RIGHT(V60,2)*4-3,あやめ!$A$8:$M$169,5,FALSE))</f>
        <v>0</v>
      </c>
      <c r="AA60" s="106">
        <f>IF(ISERROR(VLOOKUP(RIGHT(V60,2)*4,あやめ!$A$8:$M$169,3,FALSE))="","",VLOOKUP(RIGHT(V60,2)*4,あやめ!$A$8:$M$169,3,FALSE))</f>
        <v>0</v>
      </c>
      <c r="AB60" s="106">
        <f>IF(ISERROR(VLOOKUP(RIGHT(V60,2)*4-1,あやめ!$A$8:$M$169,4,FALSE))="","",VLOOKUP(RIGHT(V60,2)*4-1,あやめ!$A$8:$M$169,4,FALSE))</f>
        <v>0</v>
      </c>
      <c r="AC60" s="106">
        <f>IF(ISERROR(VLOOKUP(RIGHT(V60,2)*4-1,あやめ!$A$8:$M$169,5,FALSE))="","",VLOOKUP(RIGHT(V60,2)*4-1,あやめ!$A$8:$M$169,5,FALSE))</f>
        <v>0</v>
      </c>
      <c r="AD60" s="107" t="str">
        <f>IF(ISERROR(VLOOKUP(RIGHT(V60,2)*4-3,あやめ!$A$8:$M$169,2,FALSE))="","",VLOOKUP(RIGHT(V60,2)*4-3,あやめ!$A$8:$M$169,2,FALSE))</f>
        <v/>
      </c>
    </row>
    <row r="61" spans="1:30" x14ac:dyDescent="0.2">
      <c r="A61">
        <v>6001</v>
      </c>
      <c r="B61">
        <f t="shared" si="0"/>
        <v>6001</v>
      </c>
      <c r="C61">
        <f>IF(ISERROR(VLOOKUP(RIGHT(A61,2)*4-2,はぎ!$A$8:$M$169,3,FALSE))="","",VLOOKUP(RIGHT(A61,2)*4-2,はぎ!$A$8:$M$169,3,FALSE))</f>
        <v>0</v>
      </c>
      <c r="D61">
        <f>IF(ISERROR(VLOOKUP(RIGHT(A61,2)*4-3,はぎ!$A$8:$M$169,4,FALSE))="","",VLOOKUP(RIGHT(A61,2)*4-3,はぎ!$A$8:$M$169,4,FALSE))</f>
        <v>0</v>
      </c>
      <c r="E61">
        <f>IF(ISERROR(VLOOKUP(RIGHT(A61,2)*4-3,はぎ!$A$8:$M$169,5,FALSE))="","",VLOOKUP(RIGHT(A61,2)*4-3,はぎ!$A$8:$M$169,5,FALSE))</f>
        <v>0</v>
      </c>
      <c r="F61">
        <f>IF(ISERROR(VLOOKUP(RIGHT(A61,2)*4,はぎ!$A$8:$M$169,3,FALSE))="","",VLOOKUP(RIGHT(A61,2)*4,はぎ!$A$8:$M$169,3,FALSE))</f>
        <v>0</v>
      </c>
      <c r="G61">
        <f>IF(ISERROR(VLOOKUP(RIGHT(A61,2)*4-1,はぎ!$A$8:$M$169,4,FALSE))="","",VLOOKUP(RIGHT(A61,2)*4-1,はぎ!$A$8:$M$169,4,FALSE))</f>
        <v>0</v>
      </c>
      <c r="H61">
        <f>IF(ISERROR(VLOOKUP(RIGHT(A61,2)*4-1,はぎ!$A$8:$M$169,5,FALSE))="","",VLOOKUP(RIGHT(A61,2)*4-1,はぎ!$A$8:$M$169,5,FALSE))</f>
        <v>0</v>
      </c>
      <c r="I61" s="105" t="str">
        <f>IF(ISERROR(VLOOKUP(RIGHT(A61,2)*4-3,はぎ!$A$8:$M$169,2,FALSE))="","",VLOOKUP(RIGHT(A61,2)*4-3,はぎ!$A$8:$M$169,2,FALSE))</f>
        <v/>
      </c>
      <c r="L61">
        <v>6013</v>
      </c>
      <c r="M61">
        <f t="shared" si="3"/>
        <v>6013</v>
      </c>
      <c r="N61">
        <f>IF(ISERROR(VLOOKUP(RIGHT(L61,2)*4-2,はぎ!$A$8:$M$169,3,FALSE))="","",VLOOKUP(RIGHT(L61,2)*4-2,はぎ!$A$8:$M$169,3,FALSE))</f>
        <v>0</v>
      </c>
      <c r="O61">
        <f>IF(ISERROR(VLOOKUP(RIGHT(L61,2)*4-3,はぎ!$A$8:$M$169,4,FALSE))="","",VLOOKUP(RIGHT(L61,2)*4-3,はぎ!$A$8:$M$169,4,FALSE))</f>
        <v>0</v>
      </c>
      <c r="P61">
        <f>IF(ISERROR(VLOOKUP(RIGHT(L61,2)*4-3,はぎ!$A$8:$M$169,5,FALSE))="","",VLOOKUP(RIGHT(L61,2)*4-3,はぎ!$A$8:$M$169,5,FALSE))</f>
        <v>0</v>
      </c>
      <c r="Q61">
        <f>IF(ISERROR(VLOOKUP(RIGHT(L61,2)*4,はぎ!$A$8:$M$169,3,FALSE))="","",VLOOKUP(RIGHT(L61,2)*4,はぎ!$A$8:$M$169,3,FALSE))</f>
        <v>0</v>
      </c>
      <c r="R61">
        <f>IF(ISERROR(VLOOKUP(RIGHT(L61,2)*4-1,はぎ!$A$8:$M$169,4,FALSE))="","",VLOOKUP(RIGHT(L61,2)*4-1,はぎ!$A$8:$M$169,4,FALSE))</f>
        <v>0</v>
      </c>
      <c r="S61">
        <f>IF(ISERROR(VLOOKUP(RIGHT(L61,2)*4-1,はぎ!$A$8:$M$169,5,FALSE))="","",VLOOKUP(RIGHT(L61,2)*4-1,はぎ!$A$8:$M$169,5,FALSE))</f>
        <v>0</v>
      </c>
      <c r="T61" s="105" t="str">
        <f>IF(ISERROR(VLOOKUP(RIGHT(L61,2)*4-3,はぎ!$A$8:$M$169,2,FALSE))="","",VLOOKUP(RIGHT(L61,2)*4-3,はぎ!$A$8:$M$169,2,FALSE))</f>
        <v/>
      </c>
      <c r="V61">
        <v>6025</v>
      </c>
      <c r="W61">
        <f t="shared" si="2"/>
        <v>6025</v>
      </c>
      <c r="X61">
        <f>IF(ISERROR(VLOOKUP(RIGHT(V61,2)*4-2,はぎ!$A$8:$M$169,3,FALSE))="","",VLOOKUP(RIGHT(V61,2)*4-2,はぎ!$A$8:$M$169,3,FALSE))</f>
        <v>0</v>
      </c>
      <c r="Y61">
        <f>IF(ISERROR(VLOOKUP(RIGHT(V61,2)*4-3,はぎ!$A$8:$M$169,4,FALSE))="","",VLOOKUP(RIGHT(V61,2)*4-3,はぎ!$A$8:$M$169,4,FALSE))</f>
        <v>0</v>
      </c>
      <c r="Z61">
        <f>IF(ISERROR(VLOOKUP(RIGHT(V61,2)*4-3,はぎ!$A$8:$M$169,5,FALSE))="","",VLOOKUP(RIGHT(V61,2)*4-3,はぎ!$A$8:$M$169,5,FALSE))</f>
        <v>0</v>
      </c>
      <c r="AA61">
        <f>IF(ISERROR(VLOOKUP(RIGHT(V61,2)*4,はぎ!$A$8:$M$169,3,FALSE))="","",VLOOKUP(RIGHT(V61,2)*4,はぎ!$A$8:$M$169,3,FALSE))</f>
        <v>0</v>
      </c>
      <c r="AB61">
        <f>IF(ISERROR(VLOOKUP(RIGHT(V61,2)*4-1,はぎ!$A$8:$M$169,4,FALSE))="","",VLOOKUP(RIGHT(V61,2)*4-1,はぎ!$A$8:$M$169,4,FALSE))</f>
        <v>0</v>
      </c>
      <c r="AC61">
        <f>IF(ISERROR(VLOOKUP(RIGHT(V61,2)*4-1,はぎ!$A$8:$M$169,5,FALSE))="","",VLOOKUP(RIGHT(V61,2)*4-1,はぎ!$A$8:$M$169,5,FALSE))</f>
        <v>0</v>
      </c>
      <c r="AD61" s="105" t="str">
        <f>IF(ISERROR(VLOOKUP(RIGHT(V61,2)*4-3,はぎ!$A$8:$M$169,2,FALSE))="","",VLOOKUP(RIGHT(V61,2)*4-3,はぎ!$A$8:$M$169,2,FALSE))</f>
        <v/>
      </c>
    </row>
    <row r="62" spans="1:30" x14ac:dyDescent="0.2">
      <c r="A62">
        <v>6002</v>
      </c>
      <c r="B62">
        <f t="shared" si="0"/>
        <v>6002</v>
      </c>
      <c r="C62">
        <f>IF(ISERROR(VLOOKUP(RIGHT(A62,2)*4-2,はぎ!$A$8:$M$169,3,FALSE))="","",VLOOKUP(RIGHT(A62,2)*4-2,はぎ!$A$8:$M$169,3,FALSE))</f>
        <v>0</v>
      </c>
      <c r="D62">
        <f>IF(ISERROR(VLOOKUP(RIGHT(A62,2)*4-3,はぎ!$A$8:$M$169,4,FALSE))="","",VLOOKUP(RIGHT(A62,2)*4-3,はぎ!$A$8:$M$169,4,FALSE))</f>
        <v>0</v>
      </c>
      <c r="E62">
        <f>IF(ISERROR(VLOOKUP(RIGHT(A62,2)*4-3,はぎ!$A$8:$M$169,5,FALSE))="","",VLOOKUP(RIGHT(A62,2)*4-3,はぎ!$A$8:$M$169,5,FALSE))</f>
        <v>0</v>
      </c>
      <c r="F62">
        <f>IF(ISERROR(VLOOKUP(RIGHT(A62,2)*4,はぎ!$A$8:$M$169,3,FALSE))="","",VLOOKUP(RIGHT(A62,2)*4,はぎ!$A$8:$M$169,3,FALSE))</f>
        <v>0</v>
      </c>
      <c r="G62">
        <f>IF(ISERROR(VLOOKUP(RIGHT(A62,2)*4-1,はぎ!$A$8:$M$169,4,FALSE))="","",VLOOKUP(RIGHT(A62,2)*4-1,はぎ!$A$8:$M$169,4,FALSE))</f>
        <v>0</v>
      </c>
      <c r="H62">
        <f>IF(ISERROR(VLOOKUP(RIGHT(A62,2)*4-1,はぎ!$A$8:$M$169,5,FALSE))="","",VLOOKUP(RIGHT(A62,2)*4-1,はぎ!$A$8:$M$169,5,FALSE))</f>
        <v>0</v>
      </c>
      <c r="I62" s="105" t="str">
        <f>IF(ISERROR(VLOOKUP(RIGHT(A62,2)*4-3,はぎ!$A$8:$M$169,2,FALSE))="","",VLOOKUP(RIGHT(A62,2)*4-3,はぎ!$A$8:$M$169,2,FALSE))</f>
        <v/>
      </c>
      <c r="L62">
        <v>6014</v>
      </c>
      <c r="M62">
        <f t="shared" si="3"/>
        <v>6014</v>
      </c>
      <c r="N62">
        <f>IF(ISERROR(VLOOKUP(RIGHT(L62,2)*4-2,はぎ!$A$8:$M$169,3,FALSE))="","",VLOOKUP(RIGHT(L62,2)*4-2,はぎ!$A$8:$M$169,3,FALSE))</f>
        <v>0</v>
      </c>
      <c r="O62">
        <f>IF(ISERROR(VLOOKUP(RIGHT(L62,2)*4-3,はぎ!$A$8:$M$169,4,FALSE))="","",VLOOKUP(RIGHT(L62,2)*4-3,はぎ!$A$8:$M$169,4,FALSE))</f>
        <v>0</v>
      </c>
      <c r="P62">
        <f>IF(ISERROR(VLOOKUP(RIGHT(L62,2)*4-3,はぎ!$A$8:$M$169,5,FALSE))="","",VLOOKUP(RIGHT(L62,2)*4-3,はぎ!$A$8:$M$169,5,FALSE))</f>
        <v>0</v>
      </c>
      <c r="Q62">
        <f>IF(ISERROR(VLOOKUP(RIGHT(L62,2)*4,はぎ!$A$8:$M$169,3,FALSE))="","",VLOOKUP(RIGHT(L62,2)*4,はぎ!$A$8:$M$169,3,FALSE))</f>
        <v>0</v>
      </c>
      <c r="R62">
        <f>IF(ISERROR(VLOOKUP(RIGHT(L62,2)*4-1,はぎ!$A$8:$M$169,4,FALSE))="","",VLOOKUP(RIGHT(L62,2)*4-1,はぎ!$A$8:$M$169,4,FALSE))</f>
        <v>0</v>
      </c>
      <c r="S62">
        <f>IF(ISERROR(VLOOKUP(RIGHT(L62,2)*4-1,はぎ!$A$8:$M$169,5,FALSE))="","",VLOOKUP(RIGHT(L62,2)*4-1,はぎ!$A$8:$M$169,5,FALSE))</f>
        <v>0</v>
      </c>
      <c r="T62" s="105" t="str">
        <f>IF(ISERROR(VLOOKUP(RIGHT(L62,2)*4-3,はぎ!$A$8:$M$169,2,FALSE))="","",VLOOKUP(RIGHT(L62,2)*4-3,はぎ!$A$8:$M$169,2,FALSE))</f>
        <v/>
      </c>
      <c r="V62">
        <v>6026</v>
      </c>
      <c r="W62">
        <f t="shared" si="2"/>
        <v>6026</v>
      </c>
      <c r="X62">
        <f>IF(ISERROR(VLOOKUP(RIGHT(V62,2)*4-2,はぎ!$A$8:$M$169,3,FALSE))="","",VLOOKUP(RIGHT(V62,2)*4-2,はぎ!$A$8:$M$169,3,FALSE))</f>
        <v>0</v>
      </c>
      <c r="Y62">
        <f>IF(ISERROR(VLOOKUP(RIGHT(V62,2)*4-3,はぎ!$A$8:$M$169,4,FALSE))="","",VLOOKUP(RIGHT(V62,2)*4-3,はぎ!$A$8:$M$169,4,FALSE))</f>
        <v>0</v>
      </c>
      <c r="Z62">
        <f>IF(ISERROR(VLOOKUP(RIGHT(V62,2)*4-3,はぎ!$A$8:$M$169,5,FALSE))="","",VLOOKUP(RIGHT(V62,2)*4-3,はぎ!$A$8:$M$169,5,FALSE))</f>
        <v>0</v>
      </c>
      <c r="AA62">
        <f>IF(ISERROR(VLOOKUP(RIGHT(V62,2)*4,はぎ!$A$8:$M$169,3,FALSE))="","",VLOOKUP(RIGHT(V62,2)*4,はぎ!$A$8:$M$169,3,FALSE))</f>
        <v>0</v>
      </c>
      <c r="AB62">
        <f>IF(ISERROR(VLOOKUP(RIGHT(V62,2)*4-1,はぎ!$A$8:$M$169,4,FALSE))="","",VLOOKUP(RIGHT(V62,2)*4-1,はぎ!$A$8:$M$169,4,FALSE))</f>
        <v>0</v>
      </c>
      <c r="AC62">
        <f>IF(ISERROR(VLOOKUP(RIGHT(V62,2)*4-1,はぎ!$A$8:$M$169,5,FALSE))="","",VLOOKUP(RIGHT(V62,2)*4-1,はぎ!$A$8:$M$169,5,FALSE))</f>
        <v>0</v>
      </c>
      <c r="AD62" s="105" t="str">
        <f>IF(ISERROR(VLOOKUP(RIGHT(V62,2)*4-3,はぎ!$A$8:$M$169,2,FALSE))="","",VLOOKUP(RIGHT(V62,2)*4-3,はぎ!$A$8:$M$169,2,FALSE))</f>
        <v/>
      </c>
    </row>
    <row r="63" spans="1:30" x14ac:dyDescent="0.2">
      <c r="A63">
        <v>6003</v>
      </c>
      <c r="B63">
        <f t="shared" si="0"/>
        <v>6003</v>
      </c>
      <c r="C63">
        <f>IF(ISERROR(VLOOKUP(RIGHT(A63,2)*4-2,はぎ!$A$8:$M$169,3,FALSE))="","",VLOOKUP(RIGHT(A63,2)*4-2,はぎ!$A$8:$M$169,3,FALSE))</f>
        <v>0</v>
      </c>
      <c r="D63">
        <f>IF(ISERROR(VLOOKUP(RIGHT(A63,2)*4-3,はぎ!$A$8:$M$169,4,FALSE))="","",VLOOKUP(RIGHT(A63,2)*4-3,はぎ!$A$8:$M$169,4,FALSE))</f>
        <v>0</v>
      </c>
      <c r="E63">
        <f>IF(ISERROR(VLOOKUP(RIGHT(A63,2)*4-3,はぎ!$A$8:$M$169,5,FALSE))="","",VLOOKUP(RIGHT(A63,2)*4-3,はぎ!$A$8:$M$169,5,FALSE))</f>
        <v>0</v>
      </c>
      <c r="F63">
        <f>IF(ISERROR(VLOOKUP(RIGHT(A63,2)*4,はぎ!$A$8:$M$169,3,FALSE))="","",VLOOKUP(RIGHT(A63,2)*4,はぎ!$A$8:$M$169,3,FALSE))</f>
        <v>0</v>
      </c>
      <c r="G63">
        <f>IF(ISERROR(VLOOKUP(RIGHT(A63,2)*4-1,はぎ!$A$8:$M$169,4,FALSE))="","",VLOOKUP(RIGHT(A63,2)*4-1,はぎ!$A$8:$M$169,4,FALSE))</f>
        <v>0</v>
      </c>
      <c r="H63">
        <f>IF(ISERROR(VLOOKUP(RIGHT(A63,2)*4-1,はぎ!$A$8:$M$169,5,FALSE))="","",VLOOKUP(RIGHT(A63,2)*4-1,はぎ!$A$8:$M$169,5,FALSE))</f>
        <v>0</v>
      </c>
      <c r="I63" s="105" t="str">
        <f>IF(ISERROR(VLOOKUP(RIGHT(A63,2)*4-3,はぎ!$A$8:$M$169,2,FALSE))="","",VLOOKUP(RIGHT(A63,2)*4-3,はぎ!$A$8:$M$169,2,FALSE))</f>
        <v/>
      </c>
      <c r="L63">
        <v>6015</v>
      </c>
      <c r="M63">
        <f t="shared" si="3"/>
        <v>6015</v>
      </c>
      <c r="N63">
        <f>IF(ISERROR(VLOOKUP(RIGHT(L63,2)*4-2,はぎ!$A$8:$M$169,3,FALSE))="","",VLOOKUP(RIGHT(L63,2)*4-2,はぎ!$A$8:$M$169,3,FALSE))</f>
        <v>0</v>
      </c>
      <c r="O63">
        <f>IF(ISERROR(VLOOKUP(RIGHT(L63,2)*4-3,はぎ!$A$8:$M$169,4,FALSE))="","",VLOOKUP(RIGHT(L63,2)*4-3,はぎ!$A$8:$M$169,4,FALSE))</f>
        <v>0</v>
      </c>
      <c r="P63">
        <f>IF(ISERROR(VLOOKUP(RIGHT(L63,2)*4-3,はぎ!$A$8:$M$169,5,FALSE))="","",VLOOKUP(RIGHT(L63,2)*4-3,はぎ!$A$8:$M$169,5,FALSE))</f>
        <v>0</v>
      </c>
      <c r="Q63">
        <f>IF(ISERROR(VLOOKUP(RIGHT(L63,2)*4,はぎ!$A$8:$M$169,3,FALSE))="","",VLOOKUP(RIGHT(L63,2)*4,はぎ!$A$8:$M$169,3,FALSE))</f>
        <v>0</v>
      </c>
      <c r="R63">
        <f>IF(ISERROR(VLOOKUP(RIGHT(L63,2)*4-1,はぎ!$A$8:$M$169,4,FALSE))="","",VLOOKUP(RIGHT(L63,2)*4-1,はぎ!$A$8:$M$169,4,FALSE))</f>
        <v>0</v>
      </c>
      <c r="S63">
        <f>IF(ISERROR(VLOOKUP(RIGHT(L63,2)*4-1,はぎ!$A$8:$M$169,5,FALSE))="","",VLOOKUP(RIGHT(L63,2)*4-1,はぎ!$A$8:$M$169,5,FALSE))</f>
        <v>0</v>
      </c>
      <c r="T63" s="105" t="str">
        <f>IF(ISERROR(VLOOKUP(RIGHT(L63,2)*4-3,はぎ!$A$8:$M$169,2,FALSE))="","",VLOOKUP(RIGHT(L63,2)*4-3,はぎ!$A$8:$M$169,2,FALSE))</f>
        <v/>
      </c>
      <c r="V63">
        <v>6027</v>
      </c>
      <c r="W63">
        <f t="shared" si="2"/>
        <v>6027</v>
      </c>
      <c r="X63">
        <f>IF(ISERROR(VLOOKUP(RIGHT(V63,2)*4-2,はぎ!$A$8:$M$169,3,FALSE))="","",VLOOKUP(RIGHT(V63,2)*4-2,はぎ!$A$8:$M$169,3,FALSE))</f>
        <v>0</v>
      </c>
      <c r="Y63">
        <f>IF(ISERROR(VLOOKUP(RIGHT(V63,2)*4-3,はぎ!$A$8:$M$169,4,FALSE))="","",VLOOKUP(RIGHT(V63,2)*4-3,はぎ!$A$8:$M$169,4,FALSE))</f>
        <v>0</v>
      </c>
      <c r="Z63">
        <f>IF(ISERROR(VLOOKUP(RIGHT(V63,2)*4-3,はぎ!$A$8:$M$169,5,FALSE))="","",VLOOKUP(RIGHT(V63,2)*4-3,はぎ!$A$8:$M$169,5,FALSE))</f>
        <v>0</v>
      </c>
      <c r="AA63">
        <f>IF(ISERROR(VLOOKUP(RIGHT(V63,2)*4,はぎ!$A$8:$M$169,3,FALSE))="","",VLOOKUP(RIGHT(V63,2)*4,はぎ!$A$8:$M$169,3,FALSE))</f>
        <v>0</v>
      </c>
      <c r="AB63">
        <f>IF(ISERROR(VLOOKUP(RIGHT(V63,2)*4-1,はぎ!$A$8:$M$169,4,FALSE))="","",VLOOKUP(RIGHT(V63,2)*4-1,はぎ!$A$8:$M$169,4,FALSE))</f>
        <v>0</v>
      </c>
      <c r="AC63">
        <f>IF(ISERROR(VLOOKUP(RIGHT(V63,2)*4-1,はぎ!$A$8:$M$169,5,FALSE))="","",VLOOKUP(RIGHT(V63,2)*4-1,はぎ!$A$8:$M$169,5,FALSE))</f>
        <v>0</v>
      </c>
      <c r="AD63" s="105" t="str">
        <f>IF(ISERROR(VLOOKUP(RIGHT(V63,2)*4-3,はぎ!$A$8:$M$169,2,FALSE))="","",VLOOKUP(RIGHT(V63,2)*4-3,はぎ!$A$8:$M$169,2,FALSE))</f>
        <v/>
      </c>
    </row>
    <row r="64" spans="1:30" x14ac:dyDescent="0.2">
      <c r="A64">
        <v>6004</v>
      </c>
      <c r="B64">
        <f t="shared" si="0"/>
        <v>6004</v>
      </c>
      <c r="C64">
        <f>IF(ISERROR(VLOOKUP(RIGHT(A64,2)*4-2,はぎ!$A$8:$M$169,3,FALSE))="","",VLOOKUP(RIGHT(A64,2)*4-2,はぎ!$A$8:$M$169,3,FALSE))</f>
        <v>0</v>
      </c>
      <c r="D64">
        <f>IF(ISERROR(VLOOKUP(RIGHT(A64,2)*4-3,はぎ!$A$8:$M$169,4,FALSE))="","",VLOOKUP(RIGHT(A64,2)*4-3,はぎ!$A$8:$M$169,4,FALSE))</f>
        <v>0</v>
      </c>
      <c r="E64">
        <f>IF(ISERROR(VLOOKUP(RIGHT(A64,2)*4-3,はぎ!$A$8:$M$169,5,FALSE))="","",VLOOKUP(RIGHT(A64,2)*4-3,はぎ!$A$8:$M$169,5,FALSE))</f>
        <v>0</v>
      </c>
      <c r="F64">
        <f>IF(ISERROR(VLOOKUP(RIGHT(A64,2)*4,はぎ!$A$8:$M$169,3,FALSE))="","",VLOOKUP(RIGHT(A64,2)*4,はぎ!$A$8:$M$169,3,FALSE))</f>
        <v>0</v>
      </c>
      <c r="G64">
        <f>IF(ISERROR(VLOOKUP(RIGHT(A64,2)*4-1,はぎ!$A$8:$M$169,4,FALSE))="","",VLOOKUP(RIGHT(A64,2)*4-1,はぎ!$A$8:$M$169,4,FALSE))</f>
        <v>0</v>
      </c>
      <c r="H64">
        <f>IF(ISERROR(VLOOKUP(RIGHT(A64,2)*4-1,はぎ!$A$8:$M$169,5,FALSE))="","",VLOOKUP(RIGHT(A64,2)*4-1,はぎ!$A$8:$M$169,5,FALSE))</f>
        <v>0</v>
      </c>
      <c r="I64" s="105" t="str">
        <f>IF(ISERROR(VLOOKUP(RIGHT(A64,2)*4-3,はぎ!$A$8:$M$169,2,FALSE))="","",VLOOKUP(RIGHT(A64,2)*4-3,はぎ!$A$8:$M$169,2,FALSE))</f>
        <v/>
      </c>
      <c r="L64">
        <v>6016</v>
      </c>
      <c r="M64">
        <f t="shared" si="3"/>
        <v>6016</v>
      </c>
      <c r="N64">
        <f>IF(ISERROR(VLOOKUP(RIGHT(L64,2)*4-2,はぎ!$A$8:$M$169,3,FALSE))="","",VLOOKUP(RIGHT(L64,2)*4-2,はぎ!$A$8:$M$169,3,FALSE))</f>
        <v>0</v>
      </c>
      <c r="O64">
        <f>IF(ISERROR(VLOOKUP(RIGHT(L64,2)*4-3,はぎ!$A$8:$M$169,4,FALSE))="","",VLOOKUP(RIGHT(L64,2)*4-3,はぎ!$A$8:$M$169,4,FALSE))</f>
        <v>0</v>
      </c>
      <c r="P64">
        <f>IF(ISERROR(VLOOKUP(RIGHT(L64,2)*4-3,はぎ!$A$8:$M$169,5,FALSE))="","",VLOOKUP(RIGHT(L64,2)*4-3,はぎ!$A$8:$M$169,5,FALSE))</f>
        <v>0</v>
      </c>
      <c r="Q64">
        <f>IF(ISERROR(VLOOKUP(RIGHT(L64,2)*4,はぎ!$A$8:$M$169,3,FALSE))="","",VLOOKUP(RIGHT(L64,2)*4,はぎ!$A$8:$M$169,3,FALSE))</f>
        <v>0</v>
      </c>
      <c r="R64">
        <f>IF(ISERROR(VLOOKUP(RIGHT(L64,2)*4-1,はぎ!$A$8:$M$169,4,FALSE))="","",VLOOKUP(RIGHT(L64,2)*4-1,はぎ!$A$8:$M$169,4,FALSE))</f>
        <v>0</v>
      </c>
      <c r="S64">
        <f>IF(ISERROR(VLOOKUP(RIGHT(L64,2)*4-1,はぎ!$A$8:$M$169,5,FALSE))="","",VLOOKUP(RIGHT(L64,2)*4-1,はぎ!$A$8:$M$169,5,FALSE))</f>
        <v>0</v>
      </c>
      <c r="T64" s="105" t="str">
        <f>IF(ISERROR(VLOOKUP(RIGHT(L64,2)*4-3,はぎ!$A$8:$M$169,2,FALSE))="","",VLOOKUP(RIGHT(L64,2)*4-3,はぎ!$A$8:$M$169,2,FALSE))</f>
        <v/>
      </c>
      <c r="V64">
        <v>6028</v>
      </c>
      <c r="W64">
        <f t="shared" si="2"/>
        <v>6028</v>
      </c>
      <c r="X64">
        <f>IF(ISERROR(VLOOKUP(RIGHT(V64,2)*4-2,はぎ!$A$8:$M$169,3,FALSE))="","",VLOOKUP(RIGHT(V64,2)*4-2,はぎ!$A$8:$M$169,3,FALSE))</f>
        <v>0</v>
      </c>
      <c r="Y64">
        <f>IF(ISERROR(VLOOKUP(RIGHT(V64,2)*4-3,はぎ!$A$8:$M$169,4,FALSE))="","",VLOOKUP(RIGHT(V64,2)*4-3,はぎ!$A$8:$M$169,4,FALSE))</f>
        <v>0</v>
      </c>
      <c r="Z64">
        <f>IF(ISERROR(VLOOKUP(RIGHT(V64,2)*4-3,はぎ!$A$8:$M$169,5,FALSE))="","",VLOOKUP(RIGHT(V64,2)*4-3,はぎ!$A$8:$M$169,5,FALSE))</f>
        <v>0</v>
      </c>
      <c r="AA64">
        <f>IF(ISERROR(VLOOKUP(RIGHT(V64,2)*4,はぎ!$A$8:$M$169,3,FALSE))="","",VLOOKUP(RIGHT(V64,2)*4,はぎ!$A$8:$M$169,3,FALSE))</f>
        <v>0</v>
      </c>
      <c r="AB64">
        <f>IF(ISERROR(VLOOKUP(RIGHT(V64,2)*4-1,はぎ!$A$8:$M$169,4,FALSE))="","",VLOOKUP(RIGHT(V64,2)*4-1,はぎ!$A$8:$M$169,4,FALSE))</f>
        <v>0</v>
      </c>
      <c r="AC64">
        <f>IF(ISERROR(VLOOKUP(RIGHT(V64,2)*4-1,はぎ!$A$8:$M$169,5,FALSE))="","",VLOOKUP(RIGHT(V64,2)*4-1,はぎ!$A$8:$M$169,5,FALSE))</f>
        <v>0</v>
      </c>
      <c r="AD64" s="105" t="str">
        <f>IF(ISERROR(VLOOKUP(RIGHT(V64,2)*4-3,はぎ!$A$8:$M$169,2,FALSE))="","",VLOOKUP(RIGHT(V64,2)*4-3,はぎ!$A$8:$M$169,2,FALSE))</f>
        <v/>
      </c>
    </row>
    <row r="65" spans="1:30" x14ac:dyDescent="0.2">
      <c r="A65">
        <v>6005</v>
      </c>
      <c r="B65">
        <f t="shared" si="0"/>
        <v>6005</v>
      </c>
      <c r="C65">
        <f>IF(ISERROR(VLOOKUP(RIGHT(A65,2)*4-2,はぎ!$A$8:$M$169,3,FALSE))="","",VLOOKUP(RIGHT(A65,2)*4-2,はぎ!$A$8:$M$169,3,FALSE))</f>
        <v>0</v>
      </c>
      <c r="D65">
        <f>IF(ISERROR(VLOOKUP(RIGHT(A65,2)*4-3,はぎ!$A$8:$M$169,4,FALSE))="","",VLOOKUP(RIGHT(A65,2)*4-3,はぎ!$A$8:$M$169,4,FALSE))</f>
        <v>0</v>
      </c>
      <c r="E65">
        <f>IF(ISERROR(VLOOKUP(RIGHT(A65,2)*4-3,はぎ!$A$8:$M$169,5,FALSE))="","",VLOOKUP(RIGHT(A65,2)*4-3,はぎ!$A$8:$M$169,5,FALSE))</f>
        <v>0</v>
      </c>
      <c r="F65">
        <f>IF(ISERROR(VLOOKUP(RIGHT(A65,2)*4,はぎ!$A$8:$M$169,3,FALSE))="","",VLOOKUP(RIGHT(A65,2)*4,はぎ!$A$8:$M$169,3,FALSE))</f>
        <v>0</v>
      </c>
      <c r="G65">
        <f>IF(ISERROR(VLOOKUP(RIGHT(A65,2)*4-1,はぎ!$A$8:$M$169,4,FALSE))="","",VLOOKUP(RIGHT(A65,2)*4-1,はぎ!$A$8:$M$169,4,FALSE))</f>
        <v>0</v>
      </c>
      <c r="H65">
        <f>IF(ISERROR(VLOOKUP(RIGHT(A65,2)*4-1,はぎ!$A$8:$M$169,5,FALSE))="","",VLOOKUP(RIGHT(A65,2)*4-1,はぎ!$A$8:$M$169,5,FALSE))</f>
        <v>0</v>
      </c>
      <c r="I65" s="105" t="str">
        <f>IF(ISERROR(VLOOKUP(RIGHT(A65,2)*4-3,はぎ!$A$8:$M$169,2,FALSE))="","",VLOOKUP(RIGHT(A65,2)*4-3,はぎ!$A$8:$M$169,2,FALSE))</f>
        <v/>
      </c>
      <c r="L65">
        <v>6017</v>
      </c>
      <c r="M65">
        <f t="shared" si="3"/>
        <v>6017</v>
      </c>
      <c r="N65">
        <f>IF(ISERROR(VLOOKUP(RIGHT(L65,2)*4-2,はぎ!$A$8:$M$169,3,FALSE))="","",VLOOKUP(RIGHT(L65,2)*4-2,はぎ!$A$8:$M$169,3,FALSE))</f>
        <v>0</v>
      </c>
      <c r="O65">
        <f>IF(ISERROR(VLOOKUP(RIGHT(L65,2)*4-3,はぎ!$A$8:$M$169,4,FALSE))="","",VLOOKUP(RIGHT(L65,2)*4-3,はぎ!$A$8:$M$169,4,FALSE))</f>
        <v>0</v>
      </c>
      <c r="P65">
        <f>IF(ISERROR(VLOOKUP(RIGHT(L65,2)*4-3,はぎ!$A$8:$M$169,5,FALSE))="","",VLOOKUP(RIGHT(L65,2)*4-3,はぎ!$A$8:$M$169,5,FALSE))</f>
        <v>0</v>
      </c>
      <c r="Q65">
        <f>IF(ISERROR(VLOOKUP(RIGHT(L65,2)*4,はぎ!$A$8:$M$169,3,FALSE))="","",VLOOKUP(RIGHT(L65,2)*4,はぎ!$A$8:$M$169,3,FALSE))</f>
        <v>0</v>
      </c>
      <c r="R65">
        <f>IF(ISERROR(VLOOKUP(RIGHT(L65,2)*4-1,はぎ!$A$8:$M$169,4,FALSE))="","",VLOOKUP(RIGHT(L65,2)*4-1,はぎ!$A$8:$M$169,4,FALSE))</f>
        <v>0</v>
      </c>
      <c r="S65">
        <f>IF(ISERROR(VLOOKUP(RIGHT(L65,2)*4-1,はぎ!$A$8:$M$169,5,FALSE))="","",VLOOKUP(RIGHT(L65,2)*4-1,はぎ!$A$8:$M$169,5,FALSE))</f>
        <v>0</v>
      </c>
      <c r="T65" s="105" t="str">
        <f>IF(ISERROR(VLOOKUP(RIGHT(L65,2)*4-3,はぎ!$A$8:$M$169,2,FALSE))="","",VLOOKUP(RIGHT(L65,2)*4-3,はぎ!$A$8:$M$169,2,FALSE))</f>
        <v/>
      </c>
      <c r="V65">
        <v>6029</v>
      </c>
      <c r="W65">
        <f t="shared" ref="W65:W120" si="4">$J$1*100000+V65</f>
        <v>6029</v>
      </c>
      <c r="X65">
        <f>IF(ISERROR(VLOOKUP(RIGHT(V65,2)*4-2,はぎ!$A$8:$M$169,3,FALSE))="","",VLOOKUP(RIGHT(V65,2)*4-2,はぎ!$A$8:$M$169,3,FALSE))</f>
        <v>0</v>
      </c>
      <c r="Y65">
        <f>IF(ISERROR(VLOOKUP(RIGHT(V65,2)*4-3,はぎ!$A$8:$M$169,4,FALSE))="","",VLOOKUP(RIGHT(V65,2)*4-3,はぎ!$A$8:$M$169,4,FALSE))</f>
        <v>0</v>
      </c>
      <c r="Z65">
        <f>IF(ISERROR(VLOOKUP(RIGHT(V65,2)*4-3,はぎ!$A$8:$M$169,5,FALSE))="","",VLOOKUP(RIGHT(V65,2)*4-3,はぎ!$A$8:$M$169,5,FALSE))</f>
        <v>0</v>
      </c>
      <c r="AA65">
        <f>IF(ISERROR(VLOOKUP(RIGHT(V65,2)*4,はぎ!$A$8:$M$169,3,FALSE))="","",VLOOKUP(RIGHT(V65,2)*4,はぎ!$A$8:$M$169,3,FALSE))</f>
        <v>0</v>
      </c>
      <c r="AB65">
        <f>IF(ISERROR(VLOOKUP(RIGHT(V65,2)*4-1,はぎ!$A$8:$M$169,4,FALSE))="","",VLOOKUP(RIGHT(V65,2)*4-1,はぎ!$A$8:$M$169,4,FALSE))</f>
        <v>0</v>
      </c>
      <c r="AC65">
        <f>IF(ISERROR(VLOOKUP(RIGHT(V65,2)*4-1,はぎ!$A$8:$M$169,5,FALSE))="","",VLOOKUP(RIGHT(V65,2)*4-1,はぎ!$A$8:$M$169,5,FALSE))</f>
        <v>0</v>
      </c>
      <c r="AD65" s="105" t="str">
        <f>IF(ISERROR(VLOOKUP(RIGHT(V65,2)*4-3,はぎ!$A$8:$M$169,2,FALSE))="","",VLOOKUP(RIGHT(V65,2)*4-3,はぎ!$A$8:$M$169,2,FALSE))</f>
        <v/>
      </c>
    </row>
    <row r="66" spans="1:30" x14ac:dyDescent="0.2">
      <c r="A66">
        <v>6006</v>
      </c>
      <c r="B66">
        <f t="shared" si="0"/>
        <v>6006</v>
      </c>
      <c r="C66">
        <f>IF(ISERROR(VLOOKUP(RIGHT(A66,2)*4-2,はぎ!$A$8:$M$169,3,FALSE))="","",VLOOKUP(RIGHT(A66,2)*4-2,はぎ!$A$8:$M$169,3,FALSE))</f>
        <v>0</v>
      </c>
      <c r="D66">
        <f>IF(ISERROR(VLOOKUP(RIGHT(A66,2)*4-3,はぎ!$A$8:$M$169,4,FALSE))="","",VLOOKUP(RIGHT(A66,2)*4-3,はぎ!$A$8:$M$169,4,FALSE))</f>
        <v>0</v>
      </c>
      <c r="E66">
        <f>IF(ISERROR(VLOOKUP(RIGHT(A66,2)*4-3,はぎ!$A$8:$M$169,5,FALSE))="","",VLOOKUP(RIGHT(A66,2)*4-3,はぎ!$A$8:$M$169,5,FALSE))</f>
        <v>0</v>
      </c>
      <c r="F66">
        <f>IF(ISERROR(VLOOKUP(RIGHT(A66,2)*4,はぎ!$A$8:$M$169,3,FALSE))="","",VLOOKUP(RIGHT(A66,2)*4,はぎ!$A$8:$M$169,3,FALSE))</f>
        <v>0</v>
      </c>
      <c r="G66">
        <f>IF(ISERROR(VLOOKUP(RIGHT(A66,2)*4-1,はぎ!$A$8:$M$169,4,FALSE))="","",VLOOKUP(RIGHT(A66,2)*4-1,はぎ!$A$8:$M$169,4,FALSE))</f>
        <v>0</v>
      </c>
      <c r="H66">
        <f>IF(ISERROR(VLOOKUP(RIGHT(A66,2)*4-1,はぎ!$A$8:$M$169,5,FALSE))="","",VLOOKUP(RIGHT(A66,2)*4-1,はぎ!$A$8:$M$169,5,FALSE))</f>
        <v>0</v>
      </c>
      <c r="I66" s="105" t="str">
        <f>IF(ISERROR(VLOOKUP(RIGHT(A66,2)*4-3,はぎ!$A$8:$M$169,2,FALSE))="","",VLOOKUP(RIGHT(A66,2)*4-3,はぎ!$A$8:$M$169,2,FALSE))</f>
        <v/>
      </c>
      <c r="L66">
        <v>6018</v>
      </c>
      <c r="M66">
        <f t="shared" si="3"/>
        <v>6018</v>
      </c>
      <c r="N66">
        <f>IF(ISERROR(VLOOKUP(RIGHT(L66,2)*4-2,はぎ!$A$8:$M$169,3,FALSE))="","",VLOOKUP(RIGHT(L66,2)*4-2,はぎ!$A$8:$M$169,3,FALSE))</f>
        <v>0</v>
      </c>
      <c r="O66">
        <f>IF(ISERROR(VLOOKUP(RIGHT(L66,2)*4-3,はぎ!$A$8:$M$169,4,FALSE))="","",VLOOKUP(RIGHT(L66,2)*4-3,はぎ!$A$8:$M$169,4,FALSE))</f>
        <v>0</v>
      </c>
      <c r="P66">
        <f>IF(ISERROR(VLOOKUP(RIGHT(L66,2)*4-3,はぎ!$A$8:$M$169,5,FALSE))="","",VLOOKUP(RIGHT(L66,2)*4-3,はぎ!$A$8:$M$169,5,FALSE))</f>
        <v>0</v>
      </c>
      <c r="Q66">
        <f>IF(ISERROR(VLOOKUP(RIGHT(L66,2)*4,はぎ!$A$8:$M$169,3,FALSE))="","",VLOOKUP(RIGHT(L66,2)*4,はぎ!$A$8:$M$169,3,FALSE))</f>
        <v>0</v>
      </c>
      <c r="R66">
        <f>IF(ISERROR(VLOOKUP(RIGHT(L66,2)*4-1,はぎ!$A$8:$M$169,4,FALSE))="","",VLOOKUP(RIGHT(L66,2)*4-1,はぎ!$A$8:$M$169,4,FALSE))</f>
        <v>0</v>
      </c>
      <c r="S66">
        <f>IF(ISERROR(VLOOKUP(RIGHT(L66,2)*4-1,はぎ!$A$8:$M$169,5,FALSE))="","",VLOOKUP(RIGHT(L66,2)*4-1,はぎ!$A$8:$M$169,5,FALSE))</f>
        <v>0</v>
      </c>
      <c r="T66" s="105" t="str">
        <f>IF(ISERROR(VLOOKUP(RIGHT(L66,2)*4-3,はぎ!$A$8:$M$169,2,FALSE))="","",VLOOKUP(RIGHT(L66,2)*4-3,はぎ!$A$8:$M$169,2,FALSE))</f>
        <v/>
      </c>
      <c r="V66">
        <v>6030</v>
      </c>
      <c r="W66">
        <f t="shared" si="4"/>
        <v>6030</v>
      </c>
      <c r="X66">
        <f>IF(ISERROR(VLOOKUP(RIGHT(V66,2)*4-2,はぎ!$A$8:$M$169,3,FALSE))="","",VLOOKUP(RIGHT(V66,2)*4-2,はぎ!$A$8:$M$169,3,FALSE))</f>
        <v>0</v>
      </c>
      <c r="Y66">
        <f>IF(ISERROR(VLOOKUP(RIGHT(V66,2)*4-3,はぎ!$A$8:$M$169,4,FALSE))="","",VLOOKUP(RIGHT(V66,2)*4-3,はぎ!$A$8:$M$169,4,FALSE))</f>
        <v>0</v>
      </c>
      <c r="Z66">
        <f>IF(ISERROR(VLOOKUP(RIGHT(V66,2)*4-3,はぎ!$A$8:$M$169,5,FALSE))="","",VLOOKUP(RIGHT(V66,2)*4-3,はぎ!$A$8:$M$169,5,FALSE))</f>
        <v>0</v>
      </c>
      <c r="AA66">
        <f>IF(ISERROR(VLOOKUP(RIGHT(V66,2)*4,はぎ!$A$8:$M$169,3,FALSE))="","",VLOOKUP(RIGHT(V66,2)*4,はぎ!$A$8:$M$169,3,FALSE))</f>
        <v>0</v>
      </c>
      <c r="AB66">
        <f>IF(ISERROR(VLOOKUP(RIGHT(V66,2)*4-1,はぎ!$A$8:$M$169,4,FALSE))="","",VLOOKUP(RIGHT(V66,2)*4-1,はぎ!$A$8:$M$169,4,FALSE))</f>
        <v>0</v>
      </c>
      <c r="AC66">
        <f>IF(ISERROR(VLOOKUP(RIGHT(V66,2)*4-1,はぎ!$A$8:$M$169,5,FALSE))="","",VLOOKUP(RIGHT(V66,2)*4-1,はぎ!$A$8:$M$169,5,FALSE))</f>
        <v>0</v>
      </c>
      <c r="AD66" s="105" t="str">
        <f>IF(ISERROR(VLOOKUP(RIGHT(V66,2)*4-3,はぎ!$A$8:$M$169,2,FALSE))="","",VLOOKUP(RIGHT(V66,2)*4-3,はぎ!$A$8:$M$169,2,FALSE))</f>
        <v/>
      </c>
    </row>
    <row r="67" spans="1:30" x14ac:dyDescent="0.2">
      <c r="A67">
        <v>6007</v>
      </c>
      <c r="B67">
        <f t="shared" si="0"/>
        <v>6007</v>
      </c>
      <c r="C67">
        <f>IF(ISERROR(VLOOKUP(RIGHT(A67,2)*4-2,はぎ!$A$8:$M$169,3,FALSE))="","",VLOOKUP(RIGHT(A67,2)*4-2,はぎ!$A$8:$M$169,3,FALSE))</f>
        <v>0</v>
      </c>
      <c r="D67">
        <f>IF(ISERROR(VLOOKUP(RIGHT(A67,2)*4-3,はぎ!$A$8:$M$169,4,FALSE))="","",VLOOKUP(RIGHT(A67,2)*4-3,はぎ!$A$8:$M$169,4,FALSE))</f>
        <v>0</v>
      </c>
      <c r="E67">
        <f>IF(ISERROR(VLOOKUP(RIGHT(A67,2)*4-3,はぎ!$A$8:$M$169,5,FALSE))="","",VLOOKUP(RIGHT(A67,2)*4-3,はぎ!$A$8:$M$169,5,FALSE))</f>
        <v>0</v>
      </c>
      <c r="F67">
        <f>IF(ISERROR(VLOOKUP(RIGHT(A67,2)*4,はぎ!$A$8:$M$169,3,FALSE))="","",VLOOKUP(RIGHT(A67,2)*4,はぎ!$A$8:$M$169,3,FALSE))</f>
        <v>0</v>
      </c>
      <c r="G67">
        <f>IF(ISERROR(VLOOKUP(RIGHT(A67,2)*4-1,はぎ!$A$8:$M$169,4,FALSE))="","",VLOOKUP(RIGHT(A67,2)*4-1,はぎ!$A$8:$M$169,4,FALSE))</f>
        <v>0</v>
      </c>
      <c r="H67">
        <f>IF(ISERROR(VLOOKUP(RIGHT(A67,2)*4-1,はぎ!$A$8:$M$169,5,FALSE))="","",VLOOKUP(RIGHT(A67,2)*4-1,はぎ!$A$8:$M$169,5,FALSE))</f>
        <v>0</v>
      </c>
      <c r="I67" s="105" t="str">
        <f>IF(ISERROR(VLOOKUP(RIGHT(A67,2)*4-3,はぎ!$A$8:$M$169,2,FALSE))="","",VLOOKUP(RIGHT(A67,2)*4-3,はぎ!$A$8:$M$169,2,FALSE))</f>
        <v/>
      </c>
      <c r="L67">
        <v>6019</v>
      </c>
      <c r="M67">
        <f t="shared" si="3"/>
        <v>6019</v>
      </c>
      <c r="N67">
        <f>IF(ISERROR(VLOOKUP(RIGHT(L67,2)*4-2,はぎ!$A$8:$M$169,3,FALSE))="","",VLOOKUP(RIGHT(L67,2)*4-2,はぎ!$A$8:$M$169,3,FALSE))</f>
        <v>0</v>
      </c>
      <c r="O67">
        <f>IF(ISERROR(VLOOKUP(RIGHT(L67,2)*4-3,はぎ!$A$8:$M$169,4,FALSE))="","",VLOOKUP(RIGHT(L67,2)*4-3,はぎ!$A$8:$M$169,4,FALSE))</f>
        <v>0</v>
      </c>
      <c r="P67">
        <f>IF(ISERROR(VLOOKUP(RIGHT(L67,2)*4-3,はぎ!$A$8:$M$169,5,FALSE))="","",VLOOKUP(RIGHT(L67,2)*4-3,はぎ!$A$8:$M$169,5,FALSE))</f>
        <v>0</v>
      </c>
      <c r="Q67">
        <f>IF(ISERROR(VLOOKUP(RIGHT(L67,2)*4,はぎ!$A$8:$M$169,3,FALSE))="","",VLOOKUP(RIGHT(L67,2)*4,はぎ!$A$8:$M$169,3,FALSE))</f>
        <v>0</v>
      </c>
      <c r="R67">
        <f>IF(ISERROR(VLOOKUP(RIGHT(L67,2)*4-1,はぎ!$A$8:$M$169,4,FALSE))="","",VLOOKUP(RIGHT(L67,2)*4-1,はぎ!$A$8:$M$169,4,FALSE))</f>
        <v>0</v>
      </c>
      <c r="S67">
        <f>IF(ISERROR(VLOOKUP(RIGHT(L67,2)*4-1,はぎ!$A$8:$M$169,5,FALSE))="","",VLOOKUP(RIGHT(L67,2)*4-1,はぎ!$A$8:$M$169,5,FALSE))</f>
        <v>0</v>
      </c>
      <c r="T67" s="105" t="str">
        <f>IF(ISERROR(VLOOKUP(RIGHT(L67,2)*4-3,はぎ!$A$8:$M$169,2,FALSE))="","",VLOOKUP(RIGHT(L67,2)*4-3,はぎ!$A$8:$M$169,2,FALSE))</f>
        <v/>
      </c>
      <c r="V67">
        <v>6031</v>
      </c>
      <c r="W67">
        <f t="shared" si="4"/>
        <v>6031</v>
      </c>
      <c r="X67">
        <f>IF(ISERROR(VLOOKUP(RIGHT(V67,2)*4-2,はぎ!$A$8:$M$169,3,FALSE))="","",VLOOKUP(RIGHT(V67,2)*4-2,はぎ!$A$8:$M$169,3,FALSE))</f>
        <v>0</v>
      </c>
      <c r="Y67">
        <f>IF(ISERROR(VLOOKUP(RIGHT(V67,2)*4-3,はぎ!$A$8:$M$169,4,FALSE))="","",VLOOKUP(RIGHT(V67,2)*4-3,はぎ!$A$8:$M$169,4,FALSE))</f>
        <v>0</v>
      </c>
      <c r="Z67">
        <f>IF(ISERROR(VLOOKUP(RIGHT(V67,2)*4-3,はぎ!$A$8:$M$169,5,FALSE))="","",VLOOKUP(RIGHT(V67,2)*4-3,はぎ!$A$8:$M$169,5,FALSE))</f>
        <v>0</v>
      </c>
      <c r="AA67">
        <f>IF(ISERROR(VLOOKUP(RIGHT(V67,2)*4,はぎ!$A$8:$M$169,3,FALSE))="","",VLOOKUP(RIGHT(V67,2)*4,はぎ!$A$8:$M$169,3,FALSE))</f>
        <v>0</v>
      </c>
      <c r="AB67">
        <f>IF(ISERROR(VLOOKUP(RIGHT(V67,2)*4-1,はぎ!$A$8:$M$169,4,FALSE))="","",VLOOKUP(RIGHT(V67,2)*4-1,はぎ!$A$8:$M$169,4,FALSE))</f>
        <v>0</v>
      </c>
      <c r="AC67">
        <f>IF(ISERROR(VLOOKUP(RIGHT(V67,2)*4-1,はぎ!$A$8:$M$169,5,FALSE))="","",VLOOKUP(RIGHT(V67,2)*4-1,はぎ!$A$8:$M$169,5,FALSE))</f>
        <v>0</v>
      </c>
      <c r="AD67" s="105" t="str">
        <f>IF(ISERROR(VLOOKUP(RIGHT(V67,2)*4-3,はぎ!$A$8:$M$169,2,FALSE))="","",VLOOKUP(RIGHT(V67,2)*4-3,はぎ!$A$8:$M$169,2,FALSE))</f>
        <v/>
      </c>
    </row>
    <row r="68" spans="1:30" x14ac:dyDescent="0.2">
      <c r="A68">
        <v>6008</v>
      </c>
      <c r="B68">
        <f t="shared" si="0"/>
        <v>6008</v>
      </c>
      <c r="C68">
        <f>IF(ISERROR(VLOOKUP(RIGHT(A68,2)*4-2,はぎ!$A$8:$M$169,3,FALSE))="","",VLOOKUP(RIGHT(A68,2)*4-2,はぎ!$A$8:$M$169,3,FALSE))</f>
        <v>0</v>
      </c>
      <c r="D68">
        <f>IF(ISERROR(VLOOKUP(RIGHT(A68,2)*4-3,はぎ!$A$8:$M$169,4,FALSE))="","",VLOOKUP(RIGHT(A68,2)*4-3,はぎ!$A$8:$M$169,4,FALSE))</f>
        <v>0</v>
      </c>
      <c r="E68">
        <f>IF(ISERROR(VLOOKUP(RIGHT(A68,2)*4-3,はぎ!$A$8:$M$169,5,FALSE))="","",VLOOKUP(RIGHT(A68,2)*4-3,はぎ!$A$8:$M$169,5,FALSE))</f>
        <v>0</v>
      </c>
      <c r="F68">
        <f>IF(ISERROR(VLOOKUP(RIGHT(A68,2)*4,はぎ!$A$8:$M$169,3,FALSE))="","",VLOOKUP(RIGHT(A68,2)*4,はぎ!$A$8:$M$169,3,FALSE))</f>
        <v>0</v>
      </c>
      <c r="G68">
        <f>IF(ISERROR(VLOOKUP(RIGHT(A68,2)*4-1,はぎ!$A$8:$M$169,4,FALSE))="","",VLOOKUP(RIGHT(A68,2)*4-1,はぎ!$A$8:$M$169,4,FALSE))</f>
        <v>0</v>
      </c>
      <c r="H68">
        <f>IF(ISERROR(VLOOKUP(RIGHT(A68,2)*4-1,はぎ!$A$8:$M$169,5,FALSE))="","",VLOOKUP(RIGHT(A68,2)*4-1,はぎ!$A$8:$M$169,5,FALSE))</f>
        <v>0</v>
      </c>
      <c r="I68" s="105" t="str">
        <f>IF(ISERROR(VLOOKUP(RIGHT(A68,2)*4-3,はぎ!$A$8:$M$169,2,FALSE))="","",VLOOKUP(RIGHT(A68,2)*4-3,はぎ!$A$8:$M$169,2,FALSE))</f>
        <v/>
      </c>
      <c r="L68">
        <v>6020</v>
      </c>
      <c r="M68">
        <f t="shared" si="3"/>
        <v>6020</v>
      </c>
      <c r="N68">
        <f>IF(ISERROR(VLOOKUP(RIGHT(L68,2)*4-2,はぎ!$A$8:$M$169,3,FALSE))="","",VLOOKUP(RIGHT(L68,2)*4-2,はぎ!$A$8:$M$169,3,FALSE))</f>
        <v>0</v>
      </c>
      <c r="O68">
        <f>IF(ISERROR(VLOOKUP(RIGHT(L68,2)*4-3,はぎ!$A$8:$M$169,4,FALSE))="","",VLOOKUP(RIGHT(L68,2)*4-3,はぎ!$A$8:$M$169,4,FALSE))</f>
        <v>0</v>
      </c>
      <c r="P68">
        <f>IF(ISERROR(VLOOKUP(RIGHT(L68,2)*4-3,はぎ!$A$8:$M$169,5,FALSE))="","",VLOOKUP(RIGHT(L68,2)*4-3,はぎ!$A$8:$M$169,5,FALSE))</f>
        <v>0</v>
      </c>
      <c r="Q68">
        <f>IF(ISERROR(VLOOKUP(RIGHT(L68,2)*4,はぎ!$A$8:$M$169,3,FALSE))="","",VLOOKUP(RIGHT(L68,2)*4,はぎ!$A$8:$M$169,3,FALSE))</f>
        <v>0</v>
      </c>
      <c r="R68">
        <f>IF(ISERROR(VLOOKUP(RIGHT(L68,2)*4-1,はぎ!$A$8:$M$169,4,FALSE))="","",VLOOKUP(RIGHT(L68,2)*4-1,はぎ!$A$8:$M$169,4,FALSE))</f>
        <v>0</v>
      </c>
      <c r="S68">
        <f>IF(ISERROR(VLOOKUP(RIGHT(L68,2)*4-1,はぎ!$A$8:$M$169,5,FALSE))="","",VLOOKUP(RIGHT(L68,2)*4-1,はぎ!$A$8:$M$169,5,FALSE))</f>
        <v>0</v>
      </c>
      <c r="T68" s="105" t="str">
        <f>IF(ISERROR(VLOOKUP(RIGHT(L68,2)*4-3,はぎ!$A$8:$M$169,2,FALSE))="","",VLOOKUP(RIGHT(L68,2)*4-3,はぎ!$A$8:$M$169,2,FALSE))</f>
        <v/>
      </c>
      <c r="V68">
        <v>6032</v>
      </c>
      <c r="W68">
        <f t="shared" si="4"/>
        <v>6032</v>
      </c>
      <c r="X68">
        <f>IF(ISERROR(VLOOKUP(RIGHT(V68,2)*4-2,はぎ!$A$8:$M$169,3,FALSE))="","",VLOOKUP(RIGHT(V68,2)*4-2,はぎ!$A$8:$M$169,3,FALSE))</f>
        <v>0</v>
      </c>
      <c r="Y68">
        <f>IF(ISERROR(VLOOKUP(RIGHT(V68,2)*4-3,はぎ!$A$8:$M$169,4,FALSE))="","",VLOOKUP(RIGHT(V68,2)*4-3,はぎ!$A$8:$M$169,4,FALSE))</f>
        <v>0</v>
      </c>
      <c r="Z68">
        <f>IF(ISERROR(VLOOKUP(RIGHT(V68,2)*4-3,はぎ!$A$8:$M$169,5,FALSE))="","",VLOOKUP(RIGHT(V68,2)*4-3,はぎ!$A$8:$M$169,5,FALSE))</f>
        <v>0</v>
      </c>
      <c r="AA68">
        <f>IF(ISERROR(VLOOKUP(RIGHT(V68,2)*4,はぎ!$A$8:$M$169,3,FALSE))="","",VLOOKUP(RIGHT(V68,2)*4,はぎ!$A$8:$M$169,3,FALSE))</f>
        <v>0</v>
      </c>
      <c r="AB68">
        <f>IF(ISERROR(VLOOKUP(RIGHT(V68,2)*4-1,はぎ!$A$8:$M$169,4,FALSE))="","",VLOOKUP(RIGHT(V68,2)*4-1,はぎ!$A$8:$M$169,4,FALSE))</f>
        <v>0</v>
      </c>
      <c r="AC68">
        <f>IF(ISERROR(VLOOKUP(RIGHT(V68,2)*4-1,はぎ!$A$8:$M$169,5,FALSE))="","",VLOOKUP(RIGHT(V68,2)*4-1,はぎ!$A$8:$M$169,5,FALSE))</f>
        <v>0</v>
      </c>
      <c r="AD68" s="105" t="str">
        <f>IF(ISERROR(VLOOKUP(RIGHT(V68,2)*4-3,はぎ!$A$8:$M$169,2,FALSE))="","",VLOOKUP(RIGHT(V68,2)*4-3,はぎ!$A$8:$M$169,2,FALSE))</f>
        <v/>
      </c>
    </row>
    <row r="69" spans="1:30" x14ac:dyDescent="0.2">
      <c r="A69">
        <v>6009</v>
      </c>
      <c r="B69">
        <f t="shared" si="0"/>
        <v>6009</v>
      </c>
      <c r="C69">
        <f>IF(ISERROR(VLOOKUP(RIGHT(A69,2)*4-2,はぎ!$A$8:$M$169,3,FALSE))="","",VLOOKUP(RIGHT(A69,2)*4-2,はぎ!$A$8:$M$169,3,FALSE))</f>
        <v>0</v>
      </c>
      <c r="D69">
        <f>IF(ISERROR(VLOOKUP(RIGHT(A69,2)*4-3,はぎ!$A$8:$M$169,4,FALSE))="","",VLOOKUP(RIGHT(A69,2)*4-3,はぎ!$A$8:$M$169,4,FALSE))</f>
        <v>0</v>
      </c>
      <c r="E69">
        <f>IF(ISERROR(VLOOKUP(RIGHT(A69,2)*4-3,はぎ!$A$8:$M$169,5,FALSE))="","",VLOOKUP(RIGHT(A69,2)*4-3,はぎ!$A$8:$M$169,5,FALSE))</f>
        <v>0</v>
      </c>
      <c r="F69">
        <f>IF(ISERROR(VLOOKUP(RIGHT(A69,2)*4,はぎ!$A$8:$M$169,3,FALSE))="","",VLOOKUP(RIGHT(A69,2)*4,はぎ!$A$8:$M$169,3,FALSE))</f>
        <v>0</v>
      </c>
      <c r="G69">
        <f>IF(ISERROR(VLOOKUP(RIGHT(A69,2)*4-1,はぎ!$A$8:$M$169,4,FALSE))="","",VLOOKUP(RIGHT(A69,2)*4-1,はぎ!$A$8:$M$169,4,FALSE))</f>
        <v>0</v>
      </c>
      <c r="H69">
        <f>IF(ISERROR(VLOOKUP(RIGHT(A69,2)*4-1,はぎ!$A$8:$M$169,5,FALSE))="","",VLOOKUP(RIGHT(A69,2)*4-1,はぎ!$A$8:$M$169,5,FALSE))</f>
        <v>0</v>
      </c>
      <c r="I69" s="105" t="str">
        <f>IF(ISERROR(VLOOKUP(RIGHT(A69,2)*4-3,はぎ!$A$8:$M$169,2,FALSE))="","",VLOOKUP(RIGHT(A69,2)*4-3,はぎ!$A$8:$M$169,2,FALSE))</f>
        <v/>
      </c>
      <c r="L69">
        <v>6021</v>
      </c>
      <c r="M69">
        <f t="shared" si="3"/>
        <v>6021</v>
      </c>
      <c r="N69">
        <f>IF(ISERROR(VLOOKUP(RIGHT(L69,2)*4-2,はぎ!$A$8:$M$169,3,FALSE))="","",VLOOKUP(RIGHT(L69,2)*4-2,はぎ!$A$8:$M$169,3,FALSE))</f>
        <v>0</v>
      </c>
      <c r="O69">
        <f>IF(ISERROR(VLOOKUP(RIGHT(L69,2)*4-3,はぎ!$A$8:$M$169,4,FALSE))="","",VLOOKUP(RIGHT(L69,2)*4-3,はぎ!$A$8:$M$169,4,FALSE))</f>
        <v>0</v>
      </c>
      <c r="P69">
        <f>IF(ISERROR(VLOOKUP(RIGHT(L69,2)*4-3,はぎ!$A$8:$M$169,5,FALSE))="","",VLOOKUP(RIGHT(L69,2)*4-3,はぎ!$A$8:$M$169,5,FALSE))</f>
        <v>0</v>
      </c>
      <c r="Q69">
        <f>IF(ISERROR(VLOOKUP(RIGHT(L69,2)*4,はぎ!$A$8:$M$169,3,FALSE))="","",VLOOKUP(RIGHT(L69,2)*4,はぎ!$A$8:$M$169,3,FALSE))</f>
        <v>0</v>
      </c>
      <c r="R69">
        <f>IF(ISERROR(VLOOKUP(RIGHT(L69,2)*4-1,はぎ!$A$8:$M$169,4,FALSE))="","",VLOOKUP(RIGHT(L69,2)*4-1,はぎ!$A$8:$M$169,4,FALSE))</f>
        <v>0</v>
      </c>
      <c r="S69">
        <f>IF(ISERROR(VLOOKUP(RIGHT(L69,2)*4-1,はぎ!$A$8:$M$169,5,FALSE))="","",VLOOKUP(RIGHT(L69,2)*4-1,はぎ!$A$8:$M$169,5,FALSE))</f>
        <v>0</v>
      </c>
      <c r="T69" s="105" t="str">
        <f>IF(ISERROR(VLOOKUP(RIGHT(L69,2)*4-3,はぎ!$A$8:$M$169,2,FALSE))="","",VLOOKUP(RIGHT(L69,2)*4-3,はぎ!$A$8:$M$169,2,FALSE))</f>
        <v/>
      </c>
      <c r="V69">
        <v>6033</v>
      </c>
      <c r="W69">
        <f t="shared" si="4"/>
        <v>6033</v>
      </c>
      <c r="X69">
        <f>IF(ISERROR(VLOOKUP(RIGHT(V69,2)*4-2,はぎ!$A$8:$M$169,3,FALSE))="","",VLOOKUP(RIGHT(V69,2)*4-2,はぎ!$A$8:$M$169,3,FALSE))</f>
        <v>0</v>
      </c>
      <c r="Y69">
        <f>IF(ISERROR(VLOOKUP(RIGHT(V69,2)*4-3,はぎ!$A$8:$M$169,4,FALSE))="","",VLOOKUP(RIGHT(V69,2)*4-3,はぎ!$A$8:$M$169,4,FALSE))</f>
        <v>0</v>
      </c>
      <c r="Z69">
        <f>IF(ISERROR(VLOOKUP(RIGHT(V69,2)*4-3,はぎ!$A$8:$M$169,5,FALSE))="","",VLOOKUP(RIGHT(V69,2)*4-3,はぎ!$A$8:$M$169,5,FALSE))</f>
        <v>0</v>
      </c>
      <c r="AA69">
        <f>IF(ISERROR(VLOOKUP(RIGHT(V69,2)*4,はぎ!$A$8:$M$169,3,FALSE))="","",VLOOKUP(RIGHT(V69,2)*4,はぎ!$A$8:$M$169,3,FALSE))</f>
        <v>0</v>
      </c>
      <c r="AB69">
        <f>IF(ISERROR(VLOOKUP(RIGHT(V69,2)*4-1,はぎ!$A$8:$M$169,4,FALSE))="","",VLOOKUP(RIGHT(V69,2)*4-1,はぎ!$A$8:$M$169,4,FALSE))</f>
        <v>0</v>
      </c>
      <c r="AC69">
        <f>IF(ISERROR(VLOOKUP(RIGHT(V69,2)*4-1,はぎ!$A$8:$M$169,5,FALSE))="","",VLOOKUP(RIGHT(V69,2)*4-1,はぎ!$A$8:$M$169,5,FALSE))</f>
        <v>0</v>
      </c>
      <c r="AD69" s="105" t="str">
        <f>IF(ISERROR(VLOOKUP(RIGHT(V69,2)*4-3,はぎ!$A$8:$M$169,2,FALSE))="","",VLOOKUP(RIGHT(V69,2)*4-3,はぎ!$A$8:$M$169,2,FALSE))</f>
        <v/>
      </c>
    </row>
    <row r="70" spans="1:30" x14ac:dyDescent="0.2">
      <c r="A70">
        <v>6010</v>
      </c>
      <c r="B70">
        <f t="shared" si="0"/>
        <v>6010</v>
      </c>
      <c r="C70">
        <f>IF(ISERROR(VLOOKUP(RIGHT(A70,2)*4-2,はぎ!$A$8:$M$169,3,FALSE))="","",VLOOKUP(RIGHT(A70,2)*4-2,はぎ!$A$8:$M$169,3,FALSE))</f>
        <v>0</v>
      </c>
      <c r="D70">
        <f>IF(ISERROR(VLOOKUP(RIGHT(A70,2)*4-3,はぎ!$A$8:$M$169,4,FALSE))="","",VLOOKUP(RIGHT(A70,2)*4-3,はぎ!$A$8:$M$169,4,FALSE))</f>
        <v>0</v>
      </c>
      <c r="E70">
        <f>IF(ISERROR(VLOOKUP(RIGHT(A70,2)*4-3,はぎ!$A$8:$M$169,5,FALSE))="","",VLOOKUP(RIGHT(A70,2)*4-3,はぎ!$A$8:$M$169,5,FALSE))</f>
        <v>0</v>
      </c>
      <c r="F70">
        <f>IF(ISERROR(VLOOKUP(RIGHT(A70,2)*4,はぎ!$A$8:$M$169,3,FALSE))="","",VLOOKUP(RIGHT(A70,2)*4,はぎ!$A$8:$M$169,3,FALSE))</f>
        <v>0</v>
      </c>
      <c r="G70">
        <f>IF(ISERROR(VLOOKUP(RIGHT(A70,2)*4-1,はぎ!$A$8:$M$169,4,FALSE))="","",VLOOKUP(RIGHT(A70,2)*4-1,はぎ!$A$8:$M$169,4,FALSE))</f>
        <v>0</v>
      </c>
      <c r="H70">
        <f>IF(ISERROR(VLOOKUP(RIGHT(A70,2)*4-1,はぎ!$A$8:$M$169,5,FALSE))="","",VLOOKUP(RIGHT(A70,2)*4-1,はぎ!$A$8:$M$169,5,FALSE))</f>
        <v>0</v>
      </c>
      <c r="I70" s="105" t="str">
        <f>IF(ISERROR(VLOOKUP(RIGHT(A70,2)*4-3,はぎ!$A$8:$M$169,2,FALSE))="","",VLOOKUP(RIGHT(A70,2)*4-3,はぎ!$A$8:$M$169,2,FALSE))</f>
        <v/>
      </c>
      <c r="L70">
        <v>6022</v>
      </c>
      <c r="M70">
        <f t="shared" si="3"/>
        <v>6022</v>
      </c>
      <c r="N70">
        <f>IF(ISERROR(VLOOKUP(RIGHT(L70,2)*4-2,はぎ!$A$8:$M$169,3,FALSE))="","",VLOOKUP(RIGHT(L70,2)*4-2,はぎ!$A$8:$M$169,3,FALSE))</f>
        <v>0</v>
      </c>
      <c r="O70">
        <f>IF(ISERROR(VLOOKUP(RIGHT(L70,2)*4-3,はぎ!$A$8:$M$169,4,FALSE))="","",VLOOKUP(RIGHT(L70,2)*4-3,はぎ!$A$8:$M$169,4,FALSE))</f>
        <v>0</v>
      </c>
      <c r="P70">
        <f>IF(ISERROR(VLOOKUP(RIGHT(L70,2)*4-3,はぎ!$A$8:$M$169,5,FALSE))="","",VLOOKUP(RIGHT(L70,2)*4-3,はぎ!$A$8:$M$169,5,FALSE))</f>
        <v>0</v>
      </c>
      <c r="Q70">
        <f>IF(ISERROR(VLOOKUP(RIGHT(L70,2)*4,はぎ!$A$8:$M$169,3,FALSE))="","",VLOOKUP(RIGHT(L70,2)*4,はぎ!$A$8:$M$169,3,FALSE))</f>
        <v>0</v>
      </c>
      <c r="R70">
        <f>IF(ISERROR(VLOOKUP(RIGHT(L70,2)*4-1,はぎ!$A$8:$M$169,4,FALSE))="","",VLOOKUP(RIGHT(L70,2)*4-1,はぎ!$A$8:$M$169,4,FALSE))</f>
        <v>0</v>
      </c>
      <c r="S70">
        <f>IF(ISERROR(VLOOKUP(RIGHT(L70,2)*4-1,はぎ!$A$8:$M$169,5,FALSE))="","",VLOOKUP(RIGHT(L70,2)*4-1,はぎ!$A$8:$M$169,5,FALSE))</f>
        <v>0</v>
      </c>
      <c r="T70" s="105" t="str">
        <f>IF(ISERROR(VLOOKUP(RIGHT(L70,2)*4-3,はぎ!$A$8:$M$169,2,FALSE))="","",VLOOKUP(RIGHT(L70,2)*4-3,はぎ!$A$8:$M$169,2,FALSE))</f>
        <v/>
      </c>
      <c r="V70">
        <v>6034</v>
      </c>
      <c r="W70">
        <f t="shared" si="4"/>
        <v>6034</v>
      </c>
      <c r="X70">
        <f>IF(ISERROR(VLOOKUP(RIGHT(V70,2)*4-2,はぎ!$A$8:$M$169,3,FALSE))="","",VLOOKUP(RIGHT(V70,2)*4-2,はぎ!$A$8:$M$169,3,FALSE))</f>
        <v>0</v>
      </c>
      <c r="Y70">
        <f>IF(ISERROR(VLOOKUP(RIGHT(V70,2)*4-3,はぎ!$A$8:$M$169,4,FALSE))="","",VLOOKUP(RIGHT(V70,2)*4-3,はぎ!$A$8:$M$169,4,FALSE))</f>
        <v>0</v>
      </c>
      <c r="Z70">
        <f>IF(ISERROR(VLOOKUP(RIGHT(V70,2)*4-3,はぎ!$A$8:$M$169,5,FALSE))="","",VLOOKUP(RIGHT(V70,2)*4-3,はぎ!$A$8:$M$169,5,FALSE))</f>
        <v>0</v>
      </c>
      <c r="AA70">
        <f>IF(ISERROR(VLOOKUP(RIGHT(V70,2)*4,はぎ!$A$8:$M$169,3,FALSE))="","",VLOOKUP(RIGHT(V70,2)*4,はぎ!$A$8:$M$169,3,FALSE))</f>
        <v>0</v>
      </c>
      <c r="AB70">
        <f>IF(ISERROR(VLOOKUP(RIGHT(V70,2)*4-1,はぎ!$A$8:$M$169,4,FALSE))="","",VLOOKUP(RIGHT(V70,2)*4-1,はぎ!$A$8:$M$169,4,FALSE))</f>
        <v>0</v>
      </c>
      <c r="AC70">
        <f>IF(ISERROR(VLOOKUP(RIGHT(V70,2)*4-1,はぎ!$A$8:$M$169,5,FALSE))="","",VLOOKUP(RIGHT(V70,2)*4-1,はぎ!$A$8:$M$169,5,FALSE))</f>
        <v>0</v>
      </c>
      <c r="AD70" s="105" t="str">
        <f>IF(ISERROR(VLOOKUP(RIGHT(V70,2)*4-3,はぎ!$A$8:$M$169,2,FALSE))="","",VLOOKUP(RIGHT(V70,2)*4-3,はぎ!$A$8:$M$169,2,FALSE))</f>
        <v/>
      </c>
    </row>
    <row r="71" spans="1:30" x14ac:dyDescent="0.2">
      <c r="A71">
        <v>6011</v>
      </c>
      <c r="B71">
        <f>$J$1*100000+A71</f>
        <v>6011</v>
      </c>
      <c r="C71">
        <f>IF(ISERROR(VLOOKUP(RIGHT(A71,2)*4-2,はぎ!$A$8:$M$169,3,FALSE))="","",VLOOKUP(RIGHT(A71,2)*4-2,はぎ!$A$8:$M$169,3,FALSE))</f>
        <v>0</v>
      </c>
      <c r="D71">
        <f>IF(ISERROR(VLOOKUP(RIGHT(A71,2)*4-3,はぎ!$A$8:$M$169,4,FALSE))="","",VLOOKUP(RIGHT(A71,2)*4-3,はぎ!$A$8:$M$169,4,FALSE))</f>
        <v>0</v>
      </c>
      <c r="E71">
        <f>IF(ISERROR(VLOOKUP(RIGHT(A71,2)*4-3,はぎ!$A$8:$M$169,5,FALSE))="","",VLOOKUP(RIGHT(A71,2)*4-3,はぎ!$A$8:$M$169,5,FALSE))</f>
        <v>0</v>
      </c>
      <c r="F71">
        <f>IF(ISERROR(VLOOKUP(RIGHT(A71,2)*4,はぎ!$A$8:$M$169,3,FALSE))="","",VLOOKUP(RIGHT(A71,2)*4,はぎ!$A$8:$M$169,3,FALSE))</f>
        <v>0</v>
      </c>
      <c r="G71">
        <f>IF(ISERROR(VLOOKUP(RIGHT(A71,2)*4-1,はぎ!$A$8:$M$169,4,FALSE))="","",VLOOKUP(RIGHT(A71,2)*4-1,はぎ!$A$8:$M$169,4,FALSE))</f>
        <v>0</v>
      </c>
      <c r="H71">
        <f>IF(ISERROR(VLOOKUP(RIGHT(A71,2)*4-1,はぎ!$A$8:$M$169,5,FALSE))="","",VLOOKUP(RIGHT(A71,2)*4-1,はぎ!$A$8:$M$169,5,FALSE))</f>
        <v>0</v>
      </c>
      <c r="I71" s="105" t="str">
        <f>IF(ISERROR(VLOOKUP(RIGHT(A71,2)*4-3,はぎ!$A$8:$M$169,2,FALSE))="","",VLOOKUP(RIGHT(A71,2)*4-3,はぎ!$A$8:$M$169,2,FALSE))</f>
        <v/>
      </c>
      <c r="L71">
        <v>6023</v>
      </c>
      <c r="M71">
        <f t="shared" si="3"/>
        <v>6023</v>
      </c>
      <c r="N71">
        <f>IF(ISERROR(VLOOKUP(RIGHT(L71,2)*4-2,はぎ!$A$8:$M$169,3,FALSE))="","",VLOOKUP(RIGHT(L71,2)*4-2,はぎ!$A$8:$M$169,3,FALSE))</f>
        <v>0</v>
      </c>
      <c r="O71">
        <f>IF(ISERROR(VLOOKUP(RIGHT(L71,2)*4-3,はぎ!$A$8:$M$169,4,FALSE))="","",VLOOKUP(RIGHT(L71,2)*4-3,はぎ!$A$8:$M$169,4,FALSE))</f>
        <v>0</v>
      </c>
      <c r="P71">
        <f>IF(ISERROR(VLOOKUP(RIGHT(L71,2)*4-3,はぎ!$A$8:$M$169,5,FALSE))="","",VLOOKUP(RIGHT(L71,2)*4-3,はぎ!$A$8:$M$169,5,FALSE))</f>
        <v>0</v>
      </c>
      <c r="Q71">
        <f>IF(ISERROR(VLOOKUP(RIGHT(L71,2)*4,はぎ!$A$8:$M$169,3,FALSE))="","",VLOOKUP(RIGHT(L71,2)*4,はぎ!$A$8:$M$169,3,FALSE))</f>
        <v>0</v>
      </c>
      <c r="R71">
        <f>IF(ISERROR(VLOOKUP(RIGHT(L71,2)*4-1,はぎ!$A$8:$M$169,4,FALSE))="","",VLOOKUP(RIGHT(L71,2)*4-1,はぎ!$A$8:$M$169,4,FALSE))</f>
        <v>0</v>
      </c>
      <c r="S71">
        <f>IF(ISERROR(VLOOKUP(RIGHT(L71,2)*4-1,はぎ!$A$8:$M$169,5,FALSE))="","",VLOOKUP(RIGHT(L71,2)*4-1,はぎ!$A$8:$M$169,5,FALSE))</f>
        <v>0</v>
      </c>
      <c r="T71" s="105" t="str">
        <f>IF(ISERROR(VLOOKUP(RIGHT(L71,2)*4-3,はぎ!$A$8:$M$169,2,FALSE))="","",VLOOKUP(RIGHT(L71,2)*4-3,はぎ!$A$8:$M$169,2,FALSE))</f>
        <v/>
      </c>
      <c r="V71">
        <v>6035</v>
      </c>
      <c r="W71">
        <f t="shared" si="4"/>
        <v>6035</v>
      </c>
      <c r="X71">
        <f>IF(ISERROR(VLOOKUP(RIGHT(V71,2)*4-2,はぎ!$A$8:$M$169,3,FALSE))="","",VLOOKUP(RIGHT(V71,2)*4-2,はぎ!$A$8:$M$169,3,FALSE))</f>
        <v>0</v>
      </c>
      <c r="Y71">
        <f>IF(ISERROR(VLOOKUP(RIGHT(V71,2)*4-3,はぎ!$A$8:$M$169,4,FALSE))="","",VLOOKUP(RIGHT(V71,2)*4-3,はぎ!$A$8:$M$169,4,FALSE))</f>
        <v>0</v>
      </c>
      <c r="Z71">
        <f>IF(ISERROR(VLOOKUP(RIGHT(V71,2)*4-3,はぎ!$A$8:$M$169,5,FALSE))="","",VLOOKUP(RIGHT(V71,2)*4-3,はぎ!$A$8:$M$169,5,FALSE))</f>
        <v>0</v>
      </c>
      <c r="AA71">
        <f>IF(ISERROR(VLOOKUP(RIGHT(V71,2)*4,はぎ!$A$8:$M$169,3,FALSE))="","",VLOOKUP(RIGHT(V71,2)*4,はぎ!$A$8:$M$169,3,FALSE))</f>
        <v>0</v>
      </c>
      <c r="AB71">
        <f>IF(ISERROR(VLOOKUP(RIGHT(V71,2)*4-1,はぎ!$A$8:$M$169,4,FALSE))="","",VLOOKUP(RIGHT(V71,2)*4-1,はぎ!$A$8:$M$169,4,FALSE))</f>
        <v>0</v>
      </c>
      <c r="AC71">
        <f>IF(ISERROR(VLOOKUP(RIGHT(V71,2)*4-1,はぎ!$A$8:$M$169,5,FALSE))="","",VLOOKUP(RIGHT(V71,2)*4-1,はぎ!$A$8:$M$169,5,FALSE))</f>
        <v>0</v>
      </c>
      <c r="AD71" s="105" t="str">
        <f>IF(ISERROR(VLOOKUP(RIGHT(V71,2)*4-3,はぎ!$A$8:$M$169,2,FALSE))="","",VLOOKUP(RIGHT(V71,2)*4-3,はぎ!$A$8:$M$169,2,FALSE))</f>
        <v/>
      </c>
    </row>
    <row r="72" spans="1:30" ht="13.5" thickBot="1" x14ac:dyDescent="0.25">
      <c r="A72" s="106">
        <v>6012</v>
      </c>
      <c r="B72" s="106">
        <f>$J$1*100000+A72</f>
        <v>6012</v>
      </c>
      <c r="C72" s="106">
        <f>IF(ISERROR(VLOOKUP(RIGHT(A72,2)*4-2,はぎ!$A$8:$M$169,3,FALSE))="","",VLOOKUP(RIGHT(A72,2)*4-2,はぎ!$A$8:$M$169,3,FALSE))</f>
        <v>0</v>
      </c>
      <c r="D72" s="106">
        <f>IF(ISERROR(VLOOKUP(RIGHT(A72,2)*4-3,はぎ!$A$8:$M$169,4,FALSE))="","",VLOOKUP(RIGHT(A72,2)*4-3,はぎ!$A$8:$M$169,4,FALSE))</f>
        <v>0</v>
      </c>
      <c r="E72" s="106">
        <f>IF(ISERROR(VLOOKUP(RIGHT(A72,2)*4-3,はぎ!$A$8:$M$169,5,FALSE))="","",VLOOKUP(RIGHT(A72,2)*4-3,はぎ!$A$8:$M$169,5,FALSE))</f>
        <v>0</v>
      </c>
      <c r="F72" s="106">
        <f>IF(ISERROR(VLOOKUP(RIGHT(A72,2)*4,はぎ!$A$8:$M$169,3,FALSE))="","",VLOOKUP(RIGHT(A72,2)*4,はぎ!$A$8:$M$169,3,FALSE))</f>
        <v>0</v>
      </c>
      <c r="G72" s="106">
        <f>IF(ISERROR(VLOOKUP(RIGHT(A72,2)*4-1,はぎ!$A$8:$M$169,4,FALSE))="","",VLOOKUP(RIGHT(A72,2)*4-1,はぎ!$A$8:$M$169,4,FALSE))</f>
        <v>0</v>
      </c>
      <c r="H72" s="106">
        <f>IF(ISERROR(VLOOKUP(RIGHT(A72,2)*4-1,はぎ!$A$8:$M$169,5,FALSE))="","",VLOOKUP(RIGHT(A72,2)*4-1,はぎ!$A$8:$M$169,5,FALSE))</f>
        <v>0</v>
      </c>
      <c r="I72" s="107" t="str">
        <f>IF(ISERROR(VLOOKUP(RIGHT(A72,2)*4-3,はぎ!$A$8:$M$169,2,FALSE))="","",VLOOKUP(RIGHT(A72,2)*4-3,はぎ!$A$8:$M$169,2,FALSE))</f>
        <v/>
      </c>
      <c r="J72" s="106"/>
      <c r="K72" s="106"/>
      <c r="L72" s="106">
        <v>6024</v>
      </c>
      <c r="M72" s="106">
        <f t="shared" si="3"/>
        <v>6024</v>
      </c>
      <c r="N72" s="106">
        <f>IF(ISERROR(VLOOKUP(RIGHT(L72,2)*4-2,はぎ!$A$8:$M$169,3,FALSE))="","",VLOOKUP(RIGHT(L72,2)*4-2,はぎ!$A$8:$M$169,3,FALSE))</f>
        <v>0</v>
      </c>
      <c r="O72" s="106">
        <f>IF(ISERROR(VLOOKUP(RIGHT(L72,2)*4-3,はぎ!$A$8:$M$169,4,FALSE))="","",VLOOKUP(RIGHT(L72,2)*4-3,はぎ!$A$8:$M$169,4,FALSE))</f>
        <v>0</v>
      </c>
      <c r="P72" s="106">
        <f>IF(ISERROR(VLOOKUP(RIGHT(L72,2)*4-3,はぎ!$A$8:$M$169,5,FALSE))="","",VLOOKUP(RIGHT(L72,2)*4-3,はぎ!$A$8:$M$169,5,FALSE))</f>
        <v>0</v>
      </c>
      <c r="Q72" s="106">
        <f>IF(ISERROR(VLOOKUP(RIGHT(L72,2)*4,はぎ!$A$8:$M$169,3,FALSE))="","",VLOOKUP(RIGHT(L72,2)*4,はぎ!$A$8:$M$169,3,FALSE))</f>
        <v>0</v>
      </c>
      <c r="R72" s="106">
        <f>IF(ISERROR(VLOOKUP(RIGHT(L72,2)*4-1,はぎ!$A$8:$M$169,4,FALSE))="","",VLOOKUP(RIGHT(L72,2)*4-1,はぎ!$A$8:$M$169,4,FALSE))</f>
        <v>0</v>
      </c>
      <c r="S72" s="106">
        <f>IF(ISERROR(VLOOKUP(RIGHT(L72,2)*4-1,はぎ!$A$8:$M$169,5,FALSE))="","",VLOOKUP(RIGHT(L72,2)*4-1,はぎ!$A$8:$M$169,5,FALSE))</f>
        <v>0</v>
      </c>
      <c r="T72" s="107" t="str">
        <f>IF(ISERROR(VLOOKUP(RIGHT(L72,2)*4-3,はぎ!$A$8:$M$169,2,FALSE))="","",VLOOKUP(RIGHT(L72,2)*4-3,はぎ!$A$8:$M$169,2,FALSE))</f>
        <v/>
      </c>
      <c r="U72" s="106"/>
      <c r="V72" s="106">
        <v>6036</v>
      </c>
      <c r="W72" s="106">
        <f t="shared" si="4"/>
        <v>6036</v>
      </c>
      <c r="X72" s="106">
        <f>IF(ISERROR(VLOOKUP(RIGHT(V72,2)*4-2,はぎ!$A$8:$M$169,3,FALSE))="","",VLOOKUP(RIGHT(V72,2)*4-2,はぎ!$A$8:$M$169,3,FALSE))</f>
        <v>0</v>
      </c>
      <c r="Y72" s="106">
        <f>IF(ISERROR(VLOOKUP(RIGHT(V72,2)*4-3,はぎ!$A$8:$M$169,4,FALSE))="","",VLOOKUP(RIGHT(V72,2)*4-3,はぎ!$A$8:$M$169,4,FALSE))</f>
        <v>0</v>
      </c>
      <c r="Z72" s="106">
        <f>IF(ISERROR(VLOOKUP(RIGHT(V72,2)*4-3,はぎ!$A$8:$M$169,5,FALSE))="","",VLOOKUP(RIGHT(V72,2)*4-3,はぎ!$A$8:$M$169,5,FALSE))</f>
        <v>0</v>
      </c>
      <c r="AA72" s="106">
        <f>IF(ISERROR(VLOOKUP(RIGHT(V72,2)*4,はぎ!$A$8:$M$169,3,FALSE))="","",VLOOKUP(RIGHT(V72,2)*4,はぎ!$A$8:$M$169,3,FALSE))</f>
        <v>0</v>
      </c>
      <c r="AB72" s="106">
        <f>IF(ISERROR(VLOOKUP(RIGHT(V72,2)*4-1,はぎ!$A$8:$M$169,4,FALSE))="","",VLOOKUP(RIGHT(V72,2)*4-1,はぎ!$A$8:$M$169,4,FALSE))</f>
        <v>0</v>
      </c>
      <c r="AC72" s="106">
        <f>IF(ISERROR(VLOOKUP(RIGHT(V72,2)*4-1,はぎ!$A$8:$M$169,5,FALSE))="","",VLOOKUP(RIGHT(V72,2)*4-1,はぎ!$A$8:$M$169,5,FALSE))</f>
        <v>0</v>
      </c>
      <c r="AD72" s="107" t="str">
        <f>IF(ISERROR(VLOOKUP(RIGHT(V72,2)*4-3,はぎ!$A$8:$M$169,2,FALSE))="","",VLOOKUP(RIGHT(V72,2)*4-3,はぎ!$A$8:$M$169,2,FALSE))</f>
        <v/>
      </c>
    </row>
    <row r="73" spans="1:30" x14ac:dyDescent="0.2">
      <c r="A73">
        <v>7001</v>
      </c>
      <c r="B73">
        <f t="shared" si="0"/>
        <v>7001</v>
      </c>
      <c r="C73">
        <f>IF(ISERROR(VLOOKUP(RIGHT(A73,2)*4-2,さつき!$A$8:$M$169,3,FALSE))="","",VLOOKUP(RIGHT(A73,2)*4-2,さつき!$A$8:$M$169,3,FALSE))</f>
        <v>0</v>
      </c>
      <c r="D73">
        <f>IF(ISERROR(VLOOKUP(RIGHT(A73,2)*4-3,さつき!$A$8:$M$169,4,FALSE))="","",VLOOKUP(RIGHT(A73,2)*4-3,さつき!$A$8:$M$169,4,FALSE))</f>
        <v>0</v>
      </c>
      <c r="E73">
        <f>IF(ISERROR(VLOOKUP(RIGHT(A73,2)*4-3,さつき!$A$8:$M$169,5,FALSE))="","",VLOOKUP(RIGHT(A73,2)*4-3,さつき!$A$8:$M$169,5,FALSE))</f>
        <v>0</v>
      </c>
      <c r="F73">
        <f>IF(ISERROR(VLOOKUP(RIGHT(A73,2)*4,さつき!$A$8:$M$169,3,FALSE))="","",VLOOKUP(RIGHT(A73,2)*4,さつき!$A$8:$M$169,3,FALSE))</f>
        <v>0</v>
      </c>
      <c r="G73">
        <f>IF(ISERROR(VLOOKUP(RIGHT(A73,2)*4-1,さつき!$A$8:$M$169,4,FALSE))="","",VLOOKUP(RIGHT(A73,2)*4-1,さつき!$A$8:$M$169,4,FALSE))</f>
        <v>0</v>
      </c>
      <c r="H73">
        <f>IF(ISERROR(VLOOKUP(RIGHT(A73,2)*4-1,さつき!$A$8:$M$169,5,FALSE))="","",VLOOKUP(RIGHT(A73,2)*4-1,さつき!$A$8:$M$169,5,FALSE))</f>
        <v>0</v>
      </c>
      <c r="I73" s="105" t="str">
        <f>IF(ISERROR(VLOOKUP(RIGHT(A73,2)*4-3,さつき!$A$8:$M$169,2,FALSE))="","",VLOOKUP(RIGHT(A73,2)*4-3,さつき!$A$8:$M$169,2,FALSE))</f>
        <v/>
      </c>
      <c r="L73">
        <v>7013</v>
      </c>
      <c r="M73">
        <f t="shared" si="3"/>
        <v>7013</v>
      </c>
      <c r="N73">
        <f>IF(ISERROR(VLOOKUP(RIGHT(L73,2)*4-2,さつき!$A$8:$M$169,3,FALSE))="","",VLOOKUP(RIGHT(L73,2)*4-2,さつき!$A$8:$M$169,3,FALSE))</f>
        <v>0</v>
      </c>
      <c r="O73">
        <f>IF(ISERROR(VLOOKUP(RIGHT(L73,2)*4-3,さつき!$A$8:$M$169,4,FALSE))="","",VLOOKUP(RIGHT(L73,2)*4-3,さつき!$A$8:$M$169,4,FALSE))</f>
        <v>0</v>
      </c>
      <c r="P73">
        <f>IF(ISERROR(VLOOKUP(RIGHT(L73,2)*4-3,さつき!$A$8:$M$169,5,FALSE))="","",VLOOKUP(RIGHT(L73,2)*4-3,さつき!$A$8:$M$169,5,FALSE))</f>
        <v>0</v>
      </c>
      <c r="Q73">
        <f>IF(ISERROR(VLOOKUP(RIGHT(L73,2)*4,さつき!$A$8:$M$169,3,FALSE))="","",VLOOKUP(RIGHT(L73,2)*4,さつき!$A$8:$M$169,3,FALSE))</f>
        <v>0</v>
      </c>
      <c r="R73">
        <f>IF(ISERROR(VLOOKUP(RIGHT(L73,2)*4-1,さつき!$A$8:$M$169,4,FALSE))="","",VLOOKUP(RIGHT(L73,2)*4-1,さつき!$A$8:$M$169,4,FALSE))</f>
        <v>0</v>
      </c>
      <c r="S73">
        <f>IF(ISERROR(VLOOKUP(RIGHT(L73,2)*4-1,さつき!$A$8:$M$169,5,FALSE))="","",VLOOKUP(RIGHT(L73,2)*4-1,さつき!$A$8:$M$169,5,FALSE))</f>
        <v>0</v>
      </c>
      <c r="T73" s="105" t="str">
        <f>IF(ISERROR(VLOOKUP(RIGHT(L73,2)*4-3,さつき!$A$8:$M$169,2,FALSE))="","",VLOOKUP(RIGHT(L73,2)*4-3,さつき!$A$8:$M$169,2,FALSE))</f>
        <v/>
      </c>
      <c r="V73">
        <v>7025</v>
      </c>
      <c r="W73">
        <f t="shared" si="4"/>
        <v>7025</v>
      </c>
      <c r="X73">
        <f>IF(ISERROR(VLOOKUP(RIGHT(V73,2)*4-2,さつき!$A$8:$M$169,3,FALSE))="","",VLOOKUP(RIGHT(V73,2)*4-2,さつき!$A$8:$M$169,3,FALSE))</f>
        <v>0</v>
      </c>
      <c r="Y73">
        <f>IF(ISERROR(VLOOKUP(RIGHT(V73,2)*4-3,さつき!$A$8:$M$169,4,FALSE))="","",VLOOKUP(RIGHT(V73,2)*4-3,さつき!$A$8:$M$169,4,FALSE))</f>
        <v>0</v>
      </c>
      <c r="Z73">
        <f>IF(ISERROR(VLOOKUP(RIGHT(V73,2)*4-3,さつき!$A$8:$M$169,5,FALSE))="","",VLOOKUP(RIGHT(V73,2)*4-3,さつき!$A$8:$M$169,5,FALSE))</f>
        <v>0</v>
      </c>
      <c r="AA73">
        <f>IF(ISERROR(VLOOKUP(RIGHT(V73,2)*4,さつき!$A$8:$M$169,3,FALSE))="","",VLOOKUP(RIGHT(V73,2)*4,さつき!$A$8:$M$169,3,FALSE))</f>
        <v>0</v>
      </c>
      <c r="AB73">
        <f>IF(ISERROR(VLOOKUP(RIGHT(V73,2)*4-1,さつき!$A$8:$M$169,4,FALSE))="","",VLOOKUP(RIGHT(V73,2)*4-1,さつき!$A$8:$M$169,4,FALSE))</f>
        <v>0</v>
      </c>
      <c r="AC73">
        <f>IF(ISERROR(VLOOKUP(RIGHT(V73,2)*4-1,さつき!$A$8:$M$169,5,FALSE))="","",VLOOKUP(RIGHT(V73,2)*4-1,さつき!$A$8:$M$169,5,FALSE))</f>
        <v>0</v>
      </c>
      <c r="AD73" s="105" t="str">
        <f>IF(ISERROR(VLOOKUP(RIGHT(V73,2)*4-3,さつき!$A$8:$M$169,2,FALSE))="","",VLOOKUP(RIGHT(V73,2)*4-3,さつき!$A$8:$M$169,2,FALSE))</f>
        <v/>
      </c>
    </row>
    <row r="74" spans="1:30" x14ac:dyDescent="0.2">
      <c r="A74">
        <v>7002</v>
      </c>
      <c r="B74">
        <f t="shared" si="0"/>
        <v>7002</v>
      </c>
      <c r="C74">
        <f>IF(ISERROR(VLOOKUP(RIGHT(A74,2)*4-2,さつき!$A$8:$M$169,3,FALSE))="","",VLOOKUP(RIGHT(A74,2)*4-2,さつき!$A$8:$M$169,3,FALSE))</f>
        <v>0</v>
      </c>
      <c r="D74">
        <f>IF(ISERROR(VLOOKUP(RIGHT(A74,2)*4-3,さつき!$A$8:$M$169,4,FALSE))="","",VLOOKUP(RIGHT(A74,2)*4-3,さつき!$A$8:$M$169,4,FALSE))</f>
        <v>0</v>
      </c>
      <c r="E74">
        <f>IF(ISERROR(VLOOKUP(RIGHT(A74,2)*4-3,さつき!$A$8:$M$169,5,FALSE))="","",VLOOKUP(RIGHT(A74,2)*4-3,さつき!$A$8:$M$169,5,FALSE))</f>
        <v>0</v>
      </c>
      <c r="F74">
        <f>IF(ISERROR(VLOOKUP(RIGHT(A74,2)*4,さつき!$A$8:$M$169,3,FALSE))="","",VLOOKUP(RIGHT(A74,2)*4,さつき!$A$8:$M$169,3,FALSE))</f>
        <v>0</v>
      </c>
      <c r="G74">
        <f>IF(ISERROR(VLOOKUP(RIGHT(A74,2)*4-1,さつき!$A$8:$M$169,4,FALSE))="","",VLOOKUP(RIGHT(A74,2)*4-1,さつき!$A$8:$M$169,4,FALSE))</f>
        <v>0</v>
      </c>
      <c r="H74">
        <f>IF(ISERROR(VLOOKUP(RIGHT(A74,2)*4-1,さつき!$A$8:$M$169,5,FALSE))="","",VLOOKUP(RIGHT(A74,2)*4-1,さつき!$A$8:$M$169,5,FALSE))</f>
        <v>0</v>
      </c>
      <c r="I74" s="105" t="str">
        <f>IF(ISERROR(VLOOKUP(RIGHT(A74,2)*4-3,さつき!$A$8:$M$169,2,FALSE))="","",VLOOKUP(RIGHT(A74,2)*4-3,さつき!$A$8:$M$169,2,FALSE))</f>
        <v/>
      </c>
      <c r="L74">
        <v>7014</v>
      </c>
      <c r="M74">
        <f t="shared" si="3"/>
        <v>7014</v>
      </c>
      <c r="N74">
        <f>IF(ISERROR(VLOOKUP(RIGHT(L74,2)*4-2,さつき!$A$8:$M$169,3,FALSE))="","",VLOOKUP(RIGHT(L74,2)*4-2,さつき!$A$8:$M$169,3,FALSE))</f>
        <v>0</v>
      </c>
      <c r="O74">
        <f>IF(ISERROR(VLOOKUP(RIGHT(L74,2)*4-3,さつき!$A$8:$M$169,4,FALSE))="","",VLOOKUP(RIGHT(L74,2)*4-3,さつき!$A$8:$M$169,4,FALSE))</f>
        <v>0</v>
      </c>
      <c r="P74">
        <f>IF(ISERROR(VLOOKUP(RIGHT(L74,2)*4-3,さつき!$A$8:$M$169,5,FALSE))="","",VLOOKUP(RIGHT(L74,2)*4-3,さつき!$A$8:$M$169,5,FALSE))</f>
        <v>0</v>
      </c>
      <c r="Q74">
        <f>IF(ISERROR(VLOOKUP(RIGHT(L74,2)*4,さつき!$A$8:$M$169,3,FALSE))="","",VLOOKUP(RIGHT(L74,2)*4,さつき!$A$8:$M$169,3,FALSE))</f>
        <v>0</v>
      </c>
      <c r="R74">
        <f>IF(ISERROR(VLOOKUP(RIGHT(L74,2)*4-1,さつき!$A$8:$M$169,4,FALSE))="","",VLOOKUP(RIGHT(L74,2)*4-1,さつき!$A$8:$M$169,4,FALSE))</f>
        <v>0</v>
      </c>
      <c r="S74">
        <f>IF(ISERROR(VLOOKUP(RIGHT(L74,2)*4-1,さつき!$A$8:$M$169,5,FALSE))="","",VLOOKUP(RIGHT(L74,2)*4-1,さつき!$A$8:$M$169,5,FALSE))</f>
        <v>0</v>
      </c>
      <c r="T74" s="105" t="str">
        <f>IF(ISERROR(VLOOKUP(RIGHT(L74,2)*4-3,さつき!$A$8:$M$169,2,FALSE))="","",VLOOKUP(RIGHT(L74,2)*4-3,さつき!$A$8:$M$169,2,FALSE))</f>
        <v/>
      </c>
      <c r="V74">
        <v>7026</v>
      </c>
      <c r="W74">
        <f t="shared" si="4"/>
        <v>7026</v>
      </c>
      <c r="X74">
        <f>IF(ISERROR(VLOOKUP(RIGHT(V74,2)*4-2,さつき!$A$8:$M$169,3,FALSE))="","",VLOOKUP(RIGHT(V74,2)*4-2,さつき!$A$8:$M$169,3,FALSE))</f>
        <v>0</v>
      </c>
      <c r="Y74">
        <f>IF(ISERROR(VLOOKUP(RIGHT(V74,2)*4-3,さつき!$A$8:$M$169,4,FALSE))="","",VLOOKUP(RIGHT(V74,2)*4-3,さつき!$A$8:$M$169,4,FALSE))</f>
        <v>0</v>
      </c>
      <c r="Z74">
        <f>IF(ISERROR(VLOOKUP(RIGHT(V74,2)*4-3,さつき!$A$8:$M$169,5,FALSE))="","",VLOOKUP(RIGHT(V74,2)*4-3,さつき!$A$8:$M$169,5,FALSE))</f>
        <v>0</v>
      </c>
      <c r="AA74">
        <f>IF(ISERROR(VLOOKUP(RIGHT(V74,2)*4,さつき!$A$8:$M$169,3,FALSE))="","",VLOOKUP(RIGHT(V74,2)*4,さつき!$A$8:$M$169,3,FALSE))</f>
        <v>0</v>
      </c>
      <c r="AB74">
        <f>IF(ISERROR(VLOOKUP(RIGHT(V74,2)*4-1,さつき!$A$8:$M$169,4,FALSE))="","",VLOOKUP(RIGHT(V74,2)*4-1,さつき!$A$8:$M$169,4,FALSE))</f>
        <v>0</v>
      </c>
      <c r="AC74">
        <f>IF(ISERROR(VLOOKUP(RIGHT(V74,2)*4-1,さつき!$A$8:$M$169,5,FALSE))="","",VLOOKUP(RIGHT(V74,2)*4-1,さつき!$A$8:$M$169,5,FALSE))</f>
        <v>0</v>
      </c>
      <c r="AD74" s="105" t="str">
        <f>IF(ISERROR(VLOOKUP(RIGHT(V74,2)*4-3,さつき!$A$8:$M$169,2,FALSE))="","",VLOOKUP(RIGHT(V74,2)*4-3,さつき!$A$8:$M$169,2,FALSE))</f>
        <v/>
      </c>
    </row>
    <row r="75" spans="1:30" x14ac:dyDescent="0.2">
      <c r="A75">
        <v>7003</v>
      </c>
      <c r="B75">
        <f t="shared" si="0"/>
        <v>7003</v>
      </c>
      <c r="C75">
        <f>IF(ISERROR(VLOOKUP(RIGHT(A75,2)*4-2,さつき!$A$8:$M$169,3,FALSE))="","",VLOOKUP(RIGHT(A75,2)*4-2,さつき!$A$8:$M$169,3,FALSE))</f>
        <v>0</v>
      </c>
      <c r="D75">
        <f>IF(ISERROR(VLOOKUP(RIGHT(A75,2)*4-3,さつき!$A$8:$M$169,4,FALSE))="","",VLOOKUP(RIGHT(A75,2)*4-3,さつき!$A$8:$M$169,4,FALSE))</f>
        <v>0</v>
      </c>
      <c r="E75">
        <f>IF(ISERROR(VLOOKUP(RIGHT(A75,2)*4-3,さつき!$A$8:$M$169,5,FALSE))="","",VLOOKUP(RIGHT(A75,2)*4-3,さつき!$A$8:$M$169,5,FALSE))</f>
        <v>0</v>
      </c>
      <c r="F75">
        <f>IF(ISERROR(VLOOKUP(RIGHT(A75,2)*4,さつき!$A$8:$M$169,3,FALSE))="","",VLOOKUP(RIGHT(A75,2)*4,さつき!$A$8:$M$169,3,FALSE))</f>
        <v>0</v>
      </c>
      <c r="G75">
        <f>IF(ISERROR(VLOOKUP(RIGHT(A75,2)*4-1,さつき!$A$8:$M$169,4,FALSE))="","",VLOOKUP(RIGHT(A75,2)*4-1,さつき!$A$8:$M$169,4,FALSE))</f>
        <v>0</v>
      </c>
      <c r="H75">
        <f>IF(ISERROR(VLOOKUP(RIGHT(A75,2)*4-1,さつき!$A$8:$M$169,5,FALSE))="","",VLOOKUP(RIGHT(A75,2)*4-1,さつき!$A$8:$M$169,5,FALSE))</f>
        <v>0</v>
      </c>
      <c r="I75" s="105" t="str">
        <f>IF(ISERROR(VLOOKUP(RIGHT(A75,2)*4-3,さつき!$A$8:$M$169,2,FALSE))="","",VLOOKUP(RIGHT(A75,2)*4-3,さつき!$A$8:$M$169,2,FALSE))</f>
        <v/>
      </c>
      <c r="L75">
        <v>7015</v>
      </c>
      <c r="M75">
        <f t="shared" ref="M75:M120" si="5">$J$1*100000+L75</f>
        <v>7015</v>
      </c>
      <c r="N75">
        <f>IF(ISERROR(VLOOKUP(RIGHT(L75,2)*4-2,さつき!$A$8:$M$169,3,FALSE))="","",VLOOKUP(RIGHT(L75,2)*4-2,さつき!$A$8:$M$169,3,FALSE))</f>
        <v>0</v>
      </c>
      <c r="O75">
        <f>IF(ISERROR(VLOOKUP(RIGHT(L75,2)*4-3,さつき!$A$8:$M$169,4,FALSE))="","",VLOOKUP(RIGHT(L75,2)*4-3,さつき!$A$8:$M$169,4,FALSE))</f>
        <v>0</v>
      </c>
      <c r="P75">
        <f>IF(ISERROR(VLOOKUP(RIGHT(L75,2)*4-3,さつき!$A$8:$M$169,5,FALSE))="","",VLOOKUP(RIGHT(L75,2)*4-3,さつき!$A$8:$M$169,5,FALSE))</f>
        <v>0</v>
      </c>
      <c r="Q75">
        <f>IF(ISERROR(VLOOKUP(RIGHT(L75,2)*4,さつき!$A$8:$M$169,3,FALSE))="","",VLOOKUP(RIGHT(L75,2)*4,さつき!$A$8:$M$169,3,FALSE))</f>
        <v>0</v>
      </c>
      <c r="R75">
        <f>IF(ISERROR(VLOOKUP(RIGHT(L75,2)*4-1,さつき!$A$8:$M$169,4,FALSE))="","",VLOOKUP(RIGHT(L75,2)*4-1,さつき!$A$8:$M$169,4,FALSE))</f>
        <v>0</v>
      </c>
      <c r="S75">
        <f>IF(ISERROR(VLOOKUP(RIGHT(L75,2)*4-1,さつき!$A$8:$M$169,5,FALSE))="","",VLOOKUP(RIGHT(L75,2)*4-1,さつき!$A$8:$M$169,5,FALSE))</f>
        <v>0</v>
      </c>
      <c r="T75" s="105" t="str">
        <f>IF(ISERROR(VLOOKUP(RIGHT(L75,2)*4-3,さつき!$A$8:$M$169,2,FALSE))="","",VLOOKUP(RIGHT(L75,2)*4-3,さつき!$A$8:$M$169,2,FALSE))</f>
        <v/>
      </c>
      <c r="V75">
        <v>7027</v>
      </c>
      <c r="W75">
        <f t="shared" si="4"/>
        <v>7027</v>
      </c>
      <c r="X75">
        <f>IF(ISERROR(VLOOKUP(RIGHT(V75,2)*4-2,さつき!$A$8:$M$169,3,FALSE))="","",VLOOKUP(RIGHT(V75,2)*4-2,さつき!$A$8:$M$169,3,FALSE))</f>
        <v>0</v>
      </c>
      <c r="Y75">
        <f>IF(ISERROR(VLOOKUP(RIGHT(V75,2)*4-3,さつき!$A$8:$M$169,4,FALSE))="","",VLOOKUP(RIGHT(V75,2)*4-3,さつき!$A$8:$M$169,4,FALSE))</f>
        <v>0</v>
      </c>
      <c r="Z75">
        <f>IF(ISERROR(VLOOKUP(RIGHT(V75,2)*4-3,さつき!$A$8:$M$169,5,FALSE))="","",VLOOKUP(RIGHT(V75,2)*4-3,さつき!$A$8:$M$169,5,FALSE))</f>
        <v>0</v>
      </c>
      <c r="AA75">
        <f>IF(ISERROR(VLOOKUP(RIGHT(V75,2)*4,さつき!$A$8:$M$169,3,FALSE))="","",VLOOKUP(RIGHT(V75,2)*4,さつき!$A$8:$M$169,3,FALSE))</f>
        <v>0</v>
      </c>
      <c r="AB75">
        <f>IF(ISERROR(VLOOKUP(RIGHT(V75,2)*4-1,さつき!$A$8:$M$169,4,FALSE))="","",VLOOKUP(RIGHT(V75,2)*4-1,さつき!$A$8:$M$169,4,FALSE))</f>
        <v>0</v>
      </c>
      <c r="AC75">
        <f>IF(ISERROR(VLOOKUP(RIGHT(V75,2)*4-1,さつき!$A$8:$M$169,5,FALSE))="","",VLOOKUP(RIGHT(V75,2)*4-1,さつき!$A$8:$M$169,5,FALSE))</f>
        <v>0</v>
      </c>
      <c r="AD75" s="105" t="str">
        <f>IF(ISERROR(VLOOKUP(RIGHT(V75,2)*4-3,さつき!$A$8:$M$169,2,FALSE))="","",VLOOKUP(RIGHT(V75,2)*4-3,さつき!$A$8:$M$169,2,FALSE))</f>
        <v/>
      </c>
    </row>
    <row r="76" spans="1:30" x14ac:dyDescent="0.2">
      <c r="A76">
        <v>7004</v>
      </c>
      <c r="B76">
        <f t="shared" si="0"/>
        <v>7004</v>
      </c>
      <c r="C76">
        <f>IF(ISERROR(VLOOKUP(RIGHT(A76,2)*4-2,さつき!$A$8:$M$169,3,FALSE))="","",VLOOKUP(RIGHT(A76,2)*4-2,さつき!$A$8:$M$169,3,FALSE))</f>
        <v>0</v>
      </c>
      <c r="D76">
        <f>IF(ISERROR(VLOOKUP(RIGHT(A76,2)*4-3,さつき!$A$8:$M$169,4,FALSE))="","",VLOOKUP(RIGHT(A76,2)*4-3,さつき!$A$8:$M$169,4,FALSE))</f>
        <v>0</v>
      </c>
      <c r="E76">
        <f>IF(ISERROR(VLOOKUP(RIGHT(A76,2)*4-3,さつき!$A$8:$M$169,5,FALSE))="","",VLOOKUP(RIGHT(A76,2)*4-3,さつき!$A$8:$M$169,5,FALSE))</f>
        <v>0</v>
      </c>
      <c r="F76">
        <f>IF(ISERROR(VLOOKUP(RIGHT(A76,2)*4,さつき!$A$8:$M$169,3,FALSE))="","",VLOOKUP(RIGHT(A76,2)*4,さつき!$A$8:$M$169,3,FALSE))</f>
        <v>0</v>
      </c>
      <c r="G76">
        <f>IF(ISERROR(VLOOKUP(RIGHT(A76,2)*4-1,さつき!$A$8:$M$169,4,FALSE))="","",VLOOKUP(RIGHT(A76,2)*4-1,さつき!$A$8:$M$169,4,FALSE))</f>
        <v>0</v>
      </c>
      <c r="H76">
        <f>IF(ISERROR(VLOOKUP(RIGHT(A76,2)*4-1,さつき!$A$8:$M$169,5,FALSE))="","",VLOOKUP(RIGHT(A76,2)*4-1,さつき!$A$8:$M$169,5,FALSE))</f>
        <v>0</v>
      </c>
      <c r="I76" s="105" t="str">
        <f>IF(ISERROR(VLOOKUP(RIGHT(A76,2)*4-3,さつき!$A$8:$M$169,2,FALSE))="","",VLOOKUP(RIGHT(A76,2)*4-3,さつき!$A$8:$M$169,2,FALSE))</f>
        <v/>
      </c>
      <c r="L76">
        <v>7016</v>
      </c>
      <c r="M76">
        <f t="shared" si="5"/>
        <v>7016</v>
      </c>
      <c r="N76">
        <f>IF(ISERROR(VLOOKUP(RIGHT(L76,2)*4-2,さつき!$A$8:$M$169,3,FALSE))="","",VLOOKUP(RIGHT(L76,2)*4-2,さつき!$A$8:$M$169,3,FALSE))</f>
        <v>0</v>
      </c>
      <c r="O76">
        <f>IF(ISERROR(VLOOKUP(RIGHT(L76,2)*4-3,さつき!$A$8:$M$169,4,FALSE))="","",VLOOKUP(RIGHT(L76,2)*4-3,さつき!$A$8:$M$169,4,FALSE))</f>
        <v>0</v>
      </c>
      <c r="P76">
        <f>IF(ISERROR(VLOOKUP(RIGHT(L76,2)*4-3,さつき!$A$8:$M$169,5,FALSE))="","",VLOOKUP(RIGHT(L76,2)*4-3,さつき!$A$8:$M$169,5,FALSE))</f>
        <v>0</v>
      </c>
      <c r="Q76">
        <f>IF(ISERROR(VLOOKUP(RIGHT(L76,2)*4,さつき!$A$8:$M$169,3,FALSE))="","",VLOOKUP(RIGHT(L76,2)*4,さつき!$A$8:$M$169,3,FALSE))</f>
        <v>0</v>
      </c>
      <c r="R76">
        <f>IF(ISERROR(VLOOKUP(RIGHT(L76,2)*4-1,さつき!$A$8:$M$169,4,FALSE))="","",VLOOKUP(RIGHT(L76,2)*4-1,さつき!$A$8:$M$169,4,FALSE))</f>
        <v>0</v>
      </c>
      <c r="S76">
        <f>IF(ISERROR(VLOOKUP(RIGHT(L76,2)*4-1,さつき!$A$8:$M$169,5,FALSE))="","",VLOOKUP(RIGHT(L76,2)*4-1,さつき!$A$8:$M$169,5,FALSE))</f>
        <v>0</v>
      </c>
      <c r="T76" s="105" t="str">
        <f>IF(ISERROR(VLOOKUP(RIGHT(L76,2)*4-3,さつき!$A$8:$M$169,2,FALSE))="","",VLOOKUP(RIGHT(L76,2)*4-3,さつき!$A$8:$M$169,2,FALSE))</f>
        <v/>
      </c>
      <c r="V76">
        <v>7028</v>
      </c>
      <c r="W76">
        <f t="shared" si="4"/>
        <v>7028</v>
      </c>
      <c r="X76">
        <f>IF(ISERROR(VLOOKUP(RIGHT(V76,2)*4-2,さつき!$A$8:$M$169,3,FALSE))="","",VLOOKUP(RIGHT(V76,2)*4-2,さつき!$A$8:$M$169,3,FALSE))</f>
        <v>0</v>
      </c>
      <c r="Y76">
        <f>IF(ISERROR(VLOOKUP(RIGHT(V76,2)*4-3,さつき!$A$8:$M$169,4,FALSE))="","",VLOOKUP(RIGHT(V76,2)*4-3,さつき!$A$8:$M$169,4,FALSE))</f>
        <v>0</v>
      </c>
      <c r="Z76">
        <f>IF(ISERROR(VLOOKUP(RIGHT(V76,2)*4-3,さつき!$A$8:$M$169,5,FALSE))="","",VLOOKUP(RIGHT(V76,2)*4-3,さつき!$A$8:$M$169,5,FALSE))</f>
        <v>0</v>
      </c>
      <c r="AA76">
        <f>IF(ISERROR(VLOOKUP(RIGHT(V76,2)*4,さつき!$A$8:$M$169,3,FALSE))="","",VLOOKUP(RIGHT(V76,2)*4,さつき!$A$8:$M$169,3,FALSE))</f>
        <v>0</v>
      </c>
      <c r="AB76">
        <f>IF(ISERROR(VLOOKUP(RIGHT(V76,2)*4-1,さつき!$A$8:$M$169,4,FALSE))="","",VLOOKUP(RIGHT(V76,2)*4-1,さつき!$A$8:$M$169,4,FALSE))</f>
        <v>0</v>
      </c>
      <c r="AC76">
        <f>IF(ISERROR(VLOOKUP(RIGHT(V76,2)*4-1,さつき!$A$8:$M$169,5,FALSE))="","",VLOOKUP(RIGHT(V76,2)*4-1,さつき!$A$8:$M$169,5,FALSE))</f>
        <v>0</v>
      </c>
      <c r="AD76" s="105" t="str">
        <f>IF(ISERROR(VLOOKUP(RIGHT(V76,2)*4-3,さつき!$A$8:$M$169,2,FALSE))="","",VLOOKUP(RIGHT(V76,2)*4-3,さつき!$A$8:$M$169,2,FALSE))</f>
        <v/>
      </c>
    </row>
    <row r="77" spans="1:30" x14ac:dyDescent="0.2">
      <c r="A77">
        <v>7005</v>
      </c>
      <c r="B77">
        <f t="shared" ref="B77:B114" si="6">$J$1*100000+A77</f>
        <v>7005</v>
      </c>
      <c r="C77">
        <f>IF(ISERROR(VLOOKUP(RIGHT(A77,2)*4-2,さつき!$A$8:$M$169,3,FALSE))="","",VLOOKUP(RIGHT(A77,2)*4-2,さつき!$A$8:$M$169,3,FALSE))</f>
        <v>0</v>
      </c>
      <c r="D77">
        <f>IF(ISERROR(VLOOKUP(RIGHT(A77,2)*4-3,さつき!$A$8:$M$169,4,FALSE))="","",VLOOKUP(RIGHT(A77,2)*4-3,さつき!$A$8:$M$169,4,FALSE))</f>
        <v>0</v>
      </c>
      <c r="E77">
        <f>IF(ISERROR(VLOOKUP(RIGHT(A77,2)*4-3,さつき!$A$8:$M$169,5,FALSE))="","",VLOOKUP(RIGHT(A77,2)*4-3,さつき!$A$8:$M$169,5,FALSE))</f>
        <v>0</v>
      </c>
      <c r="F77">
        <f>IF(ISERROR(VLOOKUP(RIGHT(A77,2)*4,さつき!$A$8:$M$169,3,FALSE))="","",VLOOKUP(RIGHT(A77,2)*4,さつき!$A$8:$M$169,3,FALSE))</f>
        <v>0</v>
      </c>
      <c r="G77">
        <f>IF(ISERROR(VLOOKUP(RIGHT(A77,2)*4-1,さつき!$A$8:$M$169,4,FALSE))="","",VLOOKUP(RIGHT(A77,2)*4-1,さつき!$A$8:$M$169,4,FALSE))</f>
        <v>0</v>
      </c>
      <c r="H77">
        <f>IF(ISERROR(VLOOKUP(RIGHT(A77,2)*4-1,さつき!$A$8:$M$169,5,FALSE))="","",VLOOKUP(RIGHT(A77,2)*4-1,さつき!$A$8:$M$169,5,FALSE))</f>
        <v>0</v>
      </c>
      <c r="I77" s="105" t="str">
        <f>IF(ISERROR(VLOOKUP(RIGHT(A77,2)*4-3,さつき!$A$8:$M$169,2,FALSE))="","",VLOOKUP(RIGHT(A77,2)*4-3,さつき!$A$8:$M$169,2,FALSE))</f>
        <v/>
      </c>
      <c r="L77">
        <v>7017</v>
      </c>
      <c r="M77">
        <f t="shared" si="5"/>
        <v>7017</v>
      </c>
      <c r="N77">
        <f>IF(ISERROR(VLOOKUP(RIGHT(L77,2)*4-2,さつき!$A$8:$M$169,3,FALSE))="","",VLOOKUP(RIGHT(L77,2)*4-2,さつき!$A$8:$M$169,3,FALSE))</f>
        <v>0</v>
      </c>
      <c r="O77">
        <f>IF(ISERROR(VLOOKUP(RIGHT(L77,2)*4-3,さつき!$A$8:$M$169,4,FALSE))="","",VLOOKUP(RIGHT(L77,2)*4-3,さつき!$A$8:$M$169,4,FALSE))</f>
        <v>0</v>
      </c>
      <c r="P77">
        <f>IF(ISERROR(VLOOKUP(RIGHT(L77,2)*4-3,さつき!$A$8:$M$169,5,FALSE))="","",VLOOKUP(RIGHT(L77,2)*4-3,さつき!$A$8:$M$169,5,FALSE))</f>
        <v>0</v>
      </c>
      <c r="Q77">
        <f>IF(ISERROR(VLOOKUP(RIGHT(L77,2)*4,さつき!$A$8:$M$169,3,FALSE))="","",VLOOKUP(RIGHT(L77,2)*4,さつき!$A$8:$M$169,3,FALSE))</f>
        <v>0</v>
      </c>
      <c r="R77">
        <f>IF(ISERROR(VLOOKUP(RIGHT(L77,2)*4-1,さつき!$A$8:$M$169,4,FALSE))="","",VLOOKUP(RIGHT(L77,2)*4-1,さつき!$A$8:$M$169,4,FALSE))</f>
        <v>0</v>
      </c>
      <c r="S77">
        <f>IF(ISERROR(VLOOKUP(RIGHT(L77,2)*4-1,さつき!$A$8:$M$169,5,FALSE))="","",VLOOKUP(RIGHT(L77,2)*4-1,さつき!$A$8:$M$169,5,FALSE))</f>
        <v>0</v>
      </c>
      <c r="T77" s="105" t="str">
        <f>IF(ISERROR(VLOOKUP(RIGHT(L77,2)*4-3,さつき!$A$8:$M$169,2,FALSE))="","",VLOOKUP(RIGHT(L77,2)*4-3,さつき!$A$8:$M$169,2,FALSE))</f>
        <v/>
      </c>
      <c r="V77">
        <v>7029</v>
      </c>
      <c r="W77">
        <f t="shared" si="4"/>
        <v>7029</v>
      </c>
      <c r="X77">
        <f>IF(ISERROR(VLOOKUP(RIGHT(V77,2)*4-2,さつき!$A$8:$M$169,3,FALSE))="","",VLOOKUP(RIGHT(V77,2)*4-2,さつき!$A$8:$M$169,3,FALSE))</f>
        <v>0</v>
      </c>
      <c r="Y77">
        <f>IF(ISERROR(VLOOKUP(RIGHT(V77,2)*4-3,さつき!$A$8:$M$169,4,FALSE))="","",VLOOKUP(RIGHT(V77,2)*4-3,さつき!$A$8:$M$169,4,FALSE))</f>
        <v>0</v>
      </c>
      <c r="Z77">
        <f>IF(ISERROR(VLOOKUP(RIGHT(V77,2)*4-3,さつき!$A$8:$M$169,5,FALSE))="","",VLOOKUP(RIGHT(V77,2)*4-3,さつき!$A$8:$M$169,5,FALSE))</f>
        <v>0</v>
      </c>
      <c r="AA77">
        <f>IF(ISERROR(VLOOKUP(RIGHT(V77,2)*4,さつき!$A$8:$M$169,3,FALSE))="","",VLOOKUP(RIGHT(V77,2)*4,さつき!$A$8:$M$169,3,FALSE))</f>
        <v>0</v>
      </c>
      <c r="AB77">
        <f>IF(ISERROR(VLOOKUP(RIGHT(V77,2)*4-1,さつき!$A$8:$M$169,4,FALSE))="","",VLOOKUP(RIGHT(V77,2)*4-1,さつき!$A$8:$M$169,4,FALSE))</f>
        <v>0</v>
      </c>
      <c r="AC77">
        <f>IF(ISERROR(VLOOKUP(RIGHT(V77,2)*4-1,さつき!$A$8:$M$169,5,FALSE))="","",VLOOKUP(RIGHT(V77,2)*4-1,さつき!$A$8:$M$169,5,FALSE))</f>
        <v>0</v>
      </c>
      <c r="AD77" s="105" t="str">
        <f>IF(ISERROR(VLOOKUP(RIGHT(V77,2)*4-3,さつき!$A$8:$M$169,2,FALSE))="","",VLOOKUP(RIGHT(V77,2)*4-3,さつき!$A$8:$M$169,2,FALSE))</f>
        <v/>
      </c>
    </row>
    <row r="78" spans="1:30" x14ac:dyDescent="0.2">
      <c r="A78">
        <v>7006</v>
      </c>
      <c r="B78">
        <f t="shared" si="6"/>
        <v>7006</v>
      </c>
      <c r="C78">
        <f>IF(ISERROR(VLOOKUP(RIGHT(A78,2)*4-2,さつき!$A$8:$M$169,3,FALSE))="","",VLOOKUP(RIGHT(A78,2)*4-2,さつき!$A$8:$M$169,3,FALSE))</f>
        <v>0</v>
      </c>
      <c r="D78">
        <f>IF(ISERROR(VLOOKUP(RIGHT(A78,2)*4-3,さつき!$A$8:$M$169,4,FALSE))="","",VLOOKUP(RIGHT(A78,2)*4-3,さつき!$A$8:$M$169,4,FALSE))</f>
        <v>0</v>
      </c>
      <c r="E78">
        <f>IF(ISERROR(VLOOKUP(RIGHT(A78,2)*4-3,さつき!$A$8:$M$169,5,FALSE))="","",VLOOKUP(RIGHT(A78,2)*4-3,さつき!$A$8:$M$169,5,FALSE))</f>
        <v>0</v>
      </c>
      <c r="F78">
        <f>IF(ISERROR(VLOOKUP(RIGHT(A78,2)*4,さつき!$A$8:$M$169,3,FALSE))="","",VLOOKUP(RIGHT(A78,2)*4,さつき!$A$8:$M$169,3,FALSE))</f>
        <v>0</v>
      </c>
      <c r="G78">
        <f>IF(ISERROR(VLOOKUP(RIGHT(A78,2)*4-1,さつき!$A$8:$M$169,4,FALSE))="","",VLOOKUP(RIGHT(A78,2)*4-1,さつき!$A$8:$M$169,4,FALSE))</f>
        <v>0</v>
      </c>
      <c r="H78">
        <f>IF(ISERROR(VLOOKUP(RIGHT(A78,2)*4-1,さつき!$A$8:$M$169,5,FALSE))="","",VLOOKUP(RIGHT(A78,2)*4-1,さつき!$A$8:$M$169,5,FALSE))</f>
        <v>0</v>
      </c>
      <c r="I78" s="105" t="str">
        <f>IF(ISERROR(VLOOKUP(RIGHT(A78,2)*4-3,さつき!$A$8:$M$169,2,FALSE))="","",VLOOKUP(RIGHT(A78,2)*4-3,さつき!$A$8:$M$169,2,FALSE))</f>
        <v/>
      </c>
      <c r="L78">
        <v>7018</v>
      </c>
      <c r="M78">
        <f t="shared" si="5"/>
        <v>7018</v>
      </c>
      <c r="N78">
        <f>IF(ISERROR(VLOOKUP(RIGHT(L78,2)*4-2,さつき!$A$8:$M$169,3,FALSE))="","",VLOOKUP(RIGHT(L78,2)*4-2,さつき!$A$8:$M$169,3,FALSE))</f>
        <v>0</v>
      </c>
      <c r="O78">
        <f>IF(ISERROR(VLOOKUP(RIGHT(L78,2)*4-3,さつき!$A$8:$M$169,4,FALSE))="","",VLOOKUP(RIGHT(L78,2)*4-3,さつき!$A$8:$M$169,4,FALSE))</f>
        <v>0</v>
      </c>
      <c r="P78">
        <f>IF(ISERROR(VLOOKUP(RIGHT(L78,2)*4-3,さつき!$A$8:$M$169,5,FALSE))="","",VLOOKUP(RIGHT(L78,2)*4-3,さつき!$A$8:$M$169,5,FALSE))</f>
        <v>0</v>
      </c>
      <c r="Q78">
        <f>IF(ISERROR(VLOOKUP(RIGHT(L78,2)*4,さつき!$A$8:$M$169,3,FALSE))="","",VLOOKUP(RIGHT(L78,2)*4,さつき!$A$8:$M$169,3,FALSE))</f>
        <v>0</v>
      </c>
      <c r="R78">
        <f>IF(ISERROR(VLOOKUP(RIGHT(L78,2)*4-1,さつき!$A$8:$M$169,4,FALSE))="","",VLOOKUP(RIGHT(L78,2)*4-1,さつき!$A$8:$M$169,4,FALSE))</f>
        <v>0</v>
      </c>
      <c r="S78">
        <f>IF(ISERROR(VLOOKUP(RIGHT(L78,2)*4-1,さつき!$A$8:$M$169,5,FALSE))="","",VLOOKUP(RIGHT(L78,2)*4-1,さつき!$A$8:$M$169,5,FALSE))</f>
        <v>0</v>
      </c>
      <c r="T78" s="105" t="str">
        <f>IF(ISERROR(VLOOKUP(RIGHT(L78,2)*4-3,さつき!$A$8:$M$169,2,FALSE))="","",VLOOKUP(RIGHT(L78,2)*4-3,さつき!$A$8:$M$169,2,FALSE))</f>
        <v/>
      </c>
      <c r="V78">
        <v>7030</v>
      </c>
      <c r="W78">
        <f t="shared" si="4"/>
        <v>7030</v>
      </c>
      <c r="X78">
        <f>IF(ISERROR(VLOOKUP(RIGHT(V78,2)*4-2,さつき!$A$8:$M$169,3,FALSE))="","",VLOOKUP(RIGHT(V78,2)*4-2,さつき!$A$8:$M$169,3,FALSE))</f>
        <v>0</v>
      </c>
      <c r="Y78">
        <f>IF(ISERROR(VLOOKUP(RIGHT(V78,2)*4-3,さつき!$A$8:$M$169,4,FALSE))="","",VLOOKUP(RIGHT(V78,2)*4-3,さつき!$A$8:$M$169,4,FALSE))</f>
        <v>0</v>
      </c>
      <c r="Z78">
        <f>IF(ISERROR(VLOOKUP(RIGHT(V78,2)*4-3,さつき!$A$8:$M$169,5,FALSE))="","",VLOOKUP(RIGHT(V78,2)*4-3,さつき!$A$8:$M$169,5,FALSE))</f>
        <v>0</v>
      </c>
      <c r="AA78">
        <f>IF(ISERROR(VLOOKUP(RIGHT(V78,2)*4,さつき!$A$8:$M$169,3,FALSE))="","",VLOOKUP(RIGHT(V78,2)*4,さつき!$A$8:$M$169,3,FALSE))</f>
        <v>0</v>
      </c>
      <c r="AB78">
        <f>IF(ISERROR(VLOOKUP(RIGHT(V78,2)*4-1,さつき!$A$8:$M$169,4,FALSE))="","",VLOOKUP(RIGHT(V78,2)*4-1,さつき!$A$8:$M$169,4,FALSE))</f>
        <v>0</v>
      </c>
      <c r="AC78">
        <f>IF(ISERROR(VLOOKUP(RIGHT(V78,2)*4-1,さつき!$A$8:$M$169,5,FALSE))="","",VLOOKUP(RIGHT(V78,2)*4-1,さつき!$A$8:$M$169,5,FALSE))</f>
        <v>0</v>
      </c>
      <c r="AD78" s="105" t="str">
        <f>IF(ISERROR(VLOOKUP(RIGHT(V78,2)*4-3,さつき!$A$8:$M$169,2,FALSE))="","",VLOOKUP(RIGHT(V78,2)*4-3,さつき!$A$8:$M$169,2,FALSE))</f>
        <v/>
      </c>
    </row>
    <row r="79" spans="1:30" x14ac:dyDescent="0.2">
      <c r="A79">
        <v>7007</v>
      </c>
      <c r="B79">
        <f t="shared" si="6"/>
        <v>7007</v>
      </c>
      <c r="C79">
        <f>IF(ISERROR(VLOOKUP(RIGHT(A79,2)*4-2,さつき!$A$8:$M$169,3,FALSE))="","",VLOOKUP(RIGHT(A79,2)*4-2,さつき!$A$8:$M$169,3,FALSE))</f>
        <v>0</v>
      </c>
      <c r="D79">
        <f>IF(ISERROR(VLOOKUP(RIGHT(A79,2)*4-3,さつき!$A$8:$M$169,4,FALSE))="","",VLOOKUP(RIGHT(A79,2)*4-3,さつき!$A$8:$M$169,4,FALSE))</f>
        <v>0</v>
      </c>
      <c r="E79">
        <f>IF(ISERROR(VLOOKUP(RIGHT(A79,2)*4-3,さつき!$A$8:$M$169,5,FALSE))="","",VLOOKUP(RIGHT(A79,2)*4-3,さつき!$A$8:$M$169,5,FALSE))</f>
        <v>0</v>
      </c>
      <c r="F79">
        <f>IF(ISERROR(VLOOKUP(RIGHT(A79,2)*4,さつき!$A$8:$M$169,3,FALSE))="","",VLOOKUP(RIGHT(A79,2)*4,さつき!$A$8:$M$169,3,FALSE))</f>
        <v>0</v>
      </c>
      <c r="G79">
        <f>IF(ISERROR(VLOOKUP(RIGHT(A79,2)*4-1,さつき!$A$8:$M$169,4,FALSE))="","",VLOOKUP(RIGHT(A79,2)*4-1,さつき!$A$8:$M$169,4,FALSE))</f>
        <v>0</v>
      </c>
      <c r="H79">
        <f>IF(ISERROR(VLOOKUP(RIGHT(A79,2)*4-1,さつき!$A$8:$M$169,5,FALSE))="","",VLOOKUP(RIGHT(A79,2)*4-1,さつき!$A$8:$M$169,5,FALSE))</f>
        <v>0</v>
      </c>
      <c r="I79" s="105" t="str">
        <f>IF(ISERROR(VLOOKUP(RIGHT(A79,2)*4-3,さつき!$A$8:$M$169,2,FALSE))="","",VLOOKUP(RIGHT(A79,2)*4-3,さつき!$A$8:$M$169,2,FALSE))</f>
        <v/>
      </c>
      <c r="L79">
        <v>7019</v>
      </c>
      <c r="M79">
        <f t="shared" si="5"/>
        <v>7019</v>
      </c>
      <c r="N79">
        <f>IF(ISERROR(VLOOKUP(RIGHT(L79,2)*4-2,さつき!$A$8:$M$169,3,FALSE))="","",VLOOKUP(RIGHT(L79,2)*4-2,さつき!$A$8:$M$169,3,FALSE))</f>
        <v>0</v>
      </c>
      <c r="O79">
        <f>IF(ISERROR(VLOOKUP(RIGHT(L79,2)*4-3,さつき!$A$8:$M$169,4,FALSE))="","",VLOOKUP(RIGHT(L79,2)*4-3,さつき!$A$8:$M$169,4,FALSE))</f>
        <v>0</v>
      </c>
      <c r="P79">
        <f>IF(ISERROR(VLOOKUP(RIGHT(L79,2)*4-3,さつき!$A$8:$M$169,5,FALSE))="","",VLOOKUP(RIGHT(L79,2)*4-3,さつき!$A$8:$M$169,5,FALSE))</f>
        <v>0</v>
      </c>
      <c r="Q79">
        <f>IF(ISERROR(VLOOKUP(RIGHT(L79,2)*4,さつき!$A$8:$M$169,3,FALSE))="","",VLOOKUP(RIGHT(L79,2)*4,さつき!$A$8:$M$169,3,FALSE))</f>
        <v>0</v>
      </c>
      <c r="R79">
        <f>IF(ISERROR(VLOOKUP(RIGHT(L79,2)*4-1,さつき!$A$8:$M$169,4,FALSE))="","",VLOOKUP(RIGHT(L79,2)*4-1,さつき!$A$8:$M$169,4,FALSE))</f>
        <v>0</v>
      </c>
      <c r="S79">
        <f>IF(ISERROR(VLOOKUP(RIGHT(L79,2)*4-1,さつき!$A$8:$M$169,5,FALSE))="","",VLOOKUP(RIGHT(L79,2)*4-1,さつき!$A$8:$M$169,5,FALSE))</f>
        <v>0</v>
      </c>
      <c r="T79" s="105" t="str">
        <f>IF(ISERROR(VLOOKUP(RIGHT(L79,2)*4-3,さつき!$A$8:$M$169,2,FALSE))="","",VLOOKUP(RIGHT(L79,2)*4-3,さつき!$A$8:$M$169,2,FALSE))</f>
        <v/>
      </c>
      <c r="V79">
        <v>7031</v>
      </c>
      <c r="W79">
        <f t="shared" si="4"/>
        <v>7031</v>
      </c>
      <c r="X79">
        <f>IF(ISERROR(VLOOKUP(RIGHT(V79,2)*4-2,さつき!$A$8:$M$169,3,FALSE))="","",VLOOKUP(RIGHT(V79,2)*4-2,さつき!$A$8:$M$169,3,FALSE))</f>
        <v>0</v>
      </c>
      <c r="Y79">
        <f>IF(ISERROR(VLOOKUP(RIGHT(V79,2)*4-3,さつき!$A$8:$M$169,4,FALSE))="","",VLOOKUP(RIGHT(V79,2)*4-3,さつき!$A$8:$M$169,4,FALSE))</f>
        <v>0</v>
      </c>
      <c r="Z79">
        <f>IF(ISERROR(VLOOKUP(RIGHT(V79,2)*4-3,さつき!$A$8:$M$169,5,FALSE))="","",VLOOKUP(RIGHT(V79,2)*4-3,さつき!$A$8:$M$169,5,FALSE))</f>
        <v>0</v>
      </c>
      <c r="AA79">
        <f>IF(ISERROR(VLOOKUP(RIGHT(V79,2)*4,さつき!$A$8:$M$169,3,FALSE))="","",VLOOKUP(RIGHT(V79,2)*4,さつき!$A$8:$M$169,3,FALSE))</f>
        <v>0</v>
      </c>
      <c r="AB79">
        <f>IF(ISERROR(VLOOKUP(RIGHT(V79,2)*4-1,さつき!$A$8:$M$169,4,FALSE))="","",VLOOKUP(RIGHT(V79,2)*4-1,さつき!$A$8:$M$169,4,FALSE))</f>
        <v>0</v>
      </c>
      <c r="AC79">
        <f>IF(ISERROR(VLOOKUP(RIGHT(V79,2)*4-1,さつき!$A$8:$M$169,5,FALSE))="","",VLOOKUP(RIGHT(V79,2)*4-1,さつき!$A$8:$M$169,5,FALSE))</f>
        <v>0</v>
      </c>
      <c r="AD79" s="105" t="str">
        <f>IF(ISERROR(VLOOKUP(RIGHT(V79,2)*4-3,さつき!$A$8:$M$169,2,FALSE))="","",VLOOKUP(RIGHT(V79,2)*4-3,さつき!$A$8:$M$169,2,FALSE))</f>
        <v/>
      </c>
    </row>
    <row r="80" spans="1:30" x14ac:dyDescent="0.2">
      <c r="A80">
        <v>7008</v>
      </c>
      <c r="B80">
        <f t="shared" si="6"/>
        <v>7008</v>
      </c>
      <c r="C80">
        <f>IF(ISERROR(VLOOKUP(RIGHT(A80,2)*4-2,さつき!$A$8:$M$169,3,FALSE))="","",VLOOKUP(RIGHT(A80,2)*4-2,さつき!$A$8:$M$169,3,FALSE))</f>
        <v>0</v>
      </c>
      <c r="D80">
        <f>IF(ISERROR(VLOOKUP(RIGHT(A80,2)*4-3,さつき!$A$8:$M$169,4,FALSE))="","",VLOOKUP(RIGHT(A80,2)*4-3,さつき!$A$8:$M$169,4,FALSE))</f>
        <v>0</v>
      </c>
      <c r="E80">
        <f>IF(ISERROR(VLOOKUP(RIGHT(A80,2)*4-3,さつき!$A$8:$M$169,5,FALSE))="","",VLOOKUP(RIGHT(A80,2)*4-3,さつき!$A$8:$M$169,5,FALSE))</f>
        <v>0</v>
      </c>
      <c r="F80">
        <f>IF(ISERROR(VLOOKUP(RIGHT(A80,2)*4,さつき!$A$8:$M$169,3,FALSE))="","",VLOOKUP(RIGHT(A80,2)*4,さつき!$A$8:$M$169,3,FALSE))</f>
        <v>0</v>
      </c>
      <c r="G80">
        <f>IF(ISERROR(VLOOKUP(RIGHT(A80,2)*4-1,さつき!$A$8:$M$169,4,FALSE))="","",VLOOKUP(RIGHT(A80,2)*4-1,さつき!$A$8:$M$169,4,FALSE))</f>
        <v>0</v>
      </c>
      <c r="H80">
        <f>IF(ISERROR(VLOOKUP(RIGHT(A80,2)*4-1,さつき!$A$8:$M$169,5,FALSE))="","",VLOOKUP(RIGHT(A80,2)*4-1,さつき!$A$8:$M$169,5,FALSE))</f>
        <v>0</v>
      </c>
      <c r="I80" s="105" t="str">
        <f>IF(ISERROR(VLOOKUP(RIGHT(A80,2)*4-3,さつき!$A$8:$M$169,2,FALSE))="","",VLOOKUP(RIGHT(A80,2)*4-3,さつき!$A$8:$M$169,2,FALSE))</f>
        <v/>
      </c>
      <c r="L80">
        <v>7020</v>
      </c>
      <c r="M80">
        <f t="shared" si="5"/>
        <v>7020</v>
      </c>
      <c r="N80">
        <f>IF(ISERROR(VLOOKUP(RIGHT(L80,2)*4-2,さつき!$A$8:$M$169,3,FALSE))="","",VLOOKUP(RIGHT(L80,2)*4-2,さつき!$A$8:$M$169,3,FALSE))</f>
        <v>0</v>
      </c>
      <c r="O80">
        <f>IF(ISERROR(VLOOKUP(RIGHT(L80,2)*4-3,さつき!$A$8:$M$169,4,FALSE))="","",VLOOKUP(RIGHT(L80,2)*4-3,さつき!$A$8:$M$169,4,FALSE))</f>
        <v>0</v>
      </c>
      <c r="P80">
        <f>IF(ISERROR(VLOOKUP(RIGHT(L80,2)*4-3,さつき!$A$8:$M$169,5,FALSE))="","",VLOOKUP(RIGHT(L80,2)*4-3,さつき!$A$8:$M$169,5,FALSE))</f>
        <v>0</v>
      </c>
      <c r="Q80">
        <f>IF(ISERROR(VLOOKUP(RIGHT(L80,2)*4,さつき!$A$8:$M$169,3,FALSE))="","",VLOOKUP(RIGHT(L80,2)*4,さつき!$A$8:$M$169,3,FALSE))</f>
        <v>0</v>
      </c>
      <c r="R80">
        <f>IF(ISERROR(VLOOKUP(RIGHT(L80,2)*4-1,さつき!$A$8:$M$169,4,FALSE))="","",VLOOKUP(RIGHT(L80,2)*4-1,さつき!$A$8:$M$169,4,FALSE))</f>
        <v>0</v>
      </c>
      <c r="S80">
        <f>IF(ISERROR(VLOOKUP(RIGHT(L80,2)*4-1,さつき!$A$8:$M$169,5,FALSE))="","",VLOOKUP(RIGHT(L80,2)*4-1,さつき!$A$8:$M$169,5,FALSE))</f>
        <v>0</v>
      </c>
      <c r="T80" s="105" t="str">
        <f>IF(ISERROR(VLOOKUP(RIGHT(L80,2)*4-3,さつき!$A$8:$M$169,2,FALSE))="","",VLOOKUP(RIGHT(L80,2)*4-3,さつき!$A$8:$M$169,2,FALSE))</f>
        <v/>
      </c>
      <c r="V80">
        <v>7032</v>
      </c>
      <c r="W80">
        <f t="shared" si="4"/>
        <v>7032</v>
      </c>
      <c r="X80">
        <f>IF(ISERROR(VLOOKUP(RIGHT(V80,2)*4-2,さつき!$A$8:$M$169,3,FALSE))="","",VLOOKUP(RIGHT(V80,2)*4-2,さつき!$A$8:$M$169,3,FALSE))</f>
        <v>0</v>
      </c>
      <c r="Y80">
        <f>IF(ISERROR(VLOOKUP(RIGHT(V80,2)*4-3,さつき!$A$8:$M$169,4,FALSE))="","",VLOOKUP(RIGHT(V80,2)*4-3,さつき!$A$8:$M$169,4,FALSE))</f>
        <v>0</v>
      </c>
      <c r="Z80">
        <f>IF(ISERROR(VLOOKUP(RIGHT(V80,2)*4-3,さつき!$A$8:$M$169,5,FALSE))="","",VLOOKUP(RIGHT(V80,2)*4-3,さつき!$A$8:$M$169,5,FALSE))</f>
        <v>0</v>
      </c>
      <c r="AA80">
        <f>IF(ISERROR(VLOOKUP(RIGHT(V80,2)*4,さつき!$A$8:$M$169,3,FALSE))="","",VLOOKUP(RIGHT(V80,2)*4,さつき!$A$8:$M$169,3,FALSE))</f>
        <v>0</v>
      </c>
      <c r="AB80">
        <f>IF(ISERROR(VLOOKUP(RIGHT(V80,2)*4-1,さつき!$A$8:$M$169,4,FALSE))="","",VLOOKUP(RIGHT(V80,2)*4-1,さつき!$A$8:$M$169,4,FALSE))</f>
        <v>0</v>
      </c>
      <c r="AC80">
        <f>IF(ISERROR(VLOOKUP(RIGHT(V80,2)*4-1,さつき!$A$8:$M$169,5,FALSE))="","",VLOOKUP(RIGHT(V80,2)*4-1,さつき!$A$8:$M$169,5,FALSE))</f>
        <v>0</v>
      </c>
      <c r="AD80" s="105" t="str">
        <f>IF(ISERROR(VLOOKUP(RIGHT(V80,2)*4-3,さつき!$A$8:$M$169,2,FALSE))="","",VLOOKUP(RIGHT(V80,2)*4-3,さつき!$A$8:$M$169,2,FALSE))</f>
        <v/>
      </c>
    </row>
    <row r="81" spans="1:30" x14ac:dyDescent="0.2">
      <c r="A81">
        <v>7009</v>
      </c>
      <c r="B81">
        <f t="shared" si="6"/>
        <v>7009</v>
      </c>
      <c r="C81">
        <f>IF(ISERROR(VLOOKUP(RIGHT(A81,2)*4-2,さつき!$A$8:$M$169,3,FALSE))="","",VLOOKUP(RIGHT(A81,2)*4-2,さつき!$A$8:$M$169,3,FALSE))</f>
        <v>0</v>
      </c>
      <c r="D81">
        <f>IF(ISERROR(VLOOKUP(RIGHT(A81,2)*4-3,さつき!$A$8:$M$169,4,FALSE))="","",VLOOKUP(RIGHT(A81,2)*4-3,さつき!$A$8:$M$169,4,FALSE))</f>
        <v>0</v>
      </c>
      <c r="E81">
        <f>IF(ISERROR(VLOOKUP(RIGHT(A81,2)*4-3,さつき!$A$8:$M$169,5,FALSE))="","",VLOOKUP(RIGHT(A81,2)*4-3,さつき!$A$8:$M$169,5,FALSE))</f>
        <v>0</v>
      </c>
      <c r="F81">
        <f>IF(ISERROR(VLOOKUP(RIGHT(A81,2)*4,さつき!$A$8:$M$169,3,FALSE))="","",VLOOKUP(RIGHT(A81,2)*4,さつき!$A$8:$M$169,3,FALSE))</f>
        <v>0</v>
      </c>
      <c r="G81">
        <f>IF(ISERROR(VLOOKUP(RIGHT(A81,2)*4-1,さつき!$A$8:$M$169,4,FALSE))="","",VLOOKUP(RIGHT(A81,2)*4-1,さつき!$A$8:$M$169,4,FALSE))</f>
        <v>0</v>
      </c>
      <c r="H81">
        <f>IF(ISERROR(VLOOKUP(RIGHT(A81,2)*4-1,さつき!$A$8:$M$169,5,FALSE))="","",VLOOKUP(RIGHT(A81,2)*4-1,さつき!$A$8:$M$169,5,FALSE))</f>
        <v>0</v>
      </c>
      <c r="I81" s="105" t="str">
        <f>IF(ISERROR(VLOOKUP(RIGHT(A81,2)*4-3,さつき!$A$8:$M$169,2,FALSE))="","",VLOOKUP(RIGHT(A81,2)*4-3,さつき!$A$8:$M$169,2,FALSE))</f>
        <v/>
      </c>
      <c r="L81">
        <v>7021</v>
      </c>
      <c r="M81">
        <f t="shared" si="5"/>
        <v>7021</v>
      </c>
      <c r="N81">
        <f>IF(ISERROR(VLOOKUP(RIGHT(L81,2)*4-2,さつき!$A$8:$M$169,3,FALSE))="","",VLOOKUP(RIGHT(L81,2)*4-2,さつき!$A$8:$M$169,3,FALSE))</f>
        <v>0</v>
      </c>
      <c r="O81">
        <f>IF(ISERROR(VLOOKUP(RIGHT(L81,2)*4-3,さつき!$A$8:$M$169,4,FALSE))="","",VLOOKUP(RIGHT(L81,2)*4-3,さつき!$A$8:$M$169,4,FALSE))</f>
        <v>0</v>
      </c>
      <c r="P81">
        <f>IF(ISERROR(VLOOKUP(RIGHT(L81,2)*4-3,さつき!$A$8:$M$169,5,FALSE))="","",VLOOKUP(RIGHT(L81,2)*4-3,さつき!$A$8:$M$169,5,FALSE))</f>
        <v>0</v>
      </c>
      <c r="Q81">
        <f>IF(ISERROR(VLOOKUP(RIGHT(L81,2)*4,さつき!$A$8:$M$169,3,FALSE))="","",VLOOKUP(RIGHT(L81,2)*4,さつき!$A$8:$M$169,3,FALSE))</f>
        <v>0</v>
      </c>
      <c r="R81">
        <f>IF(ISERROR(VLOOKUP(RIGHT(L81,2)*4-1,さつき!$A$8:$M$169,4,FALSE))="","",VLOOKUP(RIGHT(L81,2)*4-1,さつき!$A$8:$M$169,4,FALSE))</f>
        <v>0</v>
      </c>
      <c r="S81">
        <f>IF(ISERROR(VLOOKUP(RIGHT(L81,2)*4-1,さつき!$A$8:$M$169,5,FALSE))="","",VLOOKUP(RIGHT(L81,2)*4-1,さつき!$A$8:$M$169,5,FALSE))</f>
        <v>0</v>
      </c>
      <c r="T81" s="105" t="str">
        <f>IF(ISERROR(VLOOKUP(RIGHT(L81,2)*4-3,さつき!$A$8:$M$169,2,FALSE))="","",VLOOKUP(RIGHT(L81,2)*4-3,さつき!$A$8:$M$169,2,FALSE))</f>
        <v/>
      </c>
      <c r="V81">
        <v>7033</v>
      </c>
      <c r="W81">
        <f t="shared" si="4"/>
        <v>7033</v>
      </c>
      <c r="X81">
        <f>IF(ISERROR(VLOOKUP(RIGHT(V81,2)*4-2,さつき!$A$8:$M$169,3,FALSE))="","",VLOOKUP(RIGHT(V81,2)*4-2,さつき!$A$8:$M$169,3,FALSE))</f>
        <v>0</v>
      </c>
      <c r="Y81">
        <f>IF(ISERROR(VLOOKUP(RIGHT(V81,2)*4-3,さつき!$A$8:$M$169,4,FALSE))="","",VLOOKUP(RIGHT(V81,2)*4-3,さつき!$A$8:$M$169,4,FALSE))</f>
        <v>0</v>
      </c>
      <c r="Z81">
        <f>IF(ISERROR(VLOOKUP(RIGHT(V81,2)*4-3,さつき!$A$8:$M$169,5,FALSE))="","",VLOOKUP(RIGHT(V81,2)*4-3,さつき!$A$8:$M$169,5,FALSE))</f>
        <v>0</v>
      </c>
      <c r="AA81">
        <f>IF(ISERROR(VLOOKUP(RIGHT(V81,2)*4,さつき!$A$8:$M$169,3,FALSE))="","",VLOOKUP(RIGHT(V81,2)*4,さつき!$A$8:$M$169,3,FALSE))</f>
        <v>0</v>
      </c>
      <c r="AB81">
        <f>IF(ISERROR(VLOOKUP(RIGHT(V81,2)*4-1,さつき!$A$8:$M$169,4,FALSE))="","",VLOOKUP(RIGHT(V81,2)*4-1,さつき!$A$8:$M$169,4,FALSE))</f>
        <v>0</v>
      </c>
      <c r="AC81">
        <f>IF(ISERROR(VLOOKUP(RIGHT(V81,2)*4-1,さつき!$A$8:$M$169,5,FALSE))="","",VLOOKUP(RIGHT(V81,2)*4-1,さつき!$A$8:$M$169,5,FALSE))</f>
        <v>0</v>
      </c>
      <c r="AD81" s="105" t="str">
        <f>IF(ISERROR(VLOOKUP(RIGHT(V81,2)*4-3,さつき!$A$8:$M$169,2,FALSE))="","",VLOOKUP(RIGHT(V81,2)*4-3,さつき!$A$8:$M$169,2,FALSE))</f>
        <v/>
      </c>
    </row>
    <row r="82" spans="1:30" x14ac:dyDescent="0.2">
      <c r="A82">
        <v>7010</v>
      </c>
      <c r="B82">
        <f t="shared" si="6"/>
        <v>7010</v>
      </c>
      <c r="C82">
        <f>IF(ISERROR(VLOOKUP(RIGHT(A82,2)*4-2,さつき!$A$8:$M$169,3,FALSE))="","",VLOOKUP(RIGHT(A82,2)*4-2,さつき!$A$8:$M$169,3,FALSE))</f>
        <v>0</v>
      </c>
      <c r="D82">
        <f>IF(ISERROR(VLOOKUP(RIGHT(A82,2)*4-3,さつき!$A$8:$M$169,4,FALSE))="","",VLOOKUP(RIGHT(A82,2)*4-3,さつき!$A$8:$M$169,4,FALSE))</f>
        <v>0</v>
      </c>
      <c r="E82">
        <f>IF(ISERROR(VLOOKUP(RIGHT(A82,2)*4-3,さつき!$A$8:$M$169,5,FALSE))="","",VLOOKUP(RIGHT(A82,2)*4-3,さつき!$A$8:$M$169,5,FALSE))</f>
        <v>0</v>
      </c>
      <c r="F82">
        <f>IF(ISERROR(VLOOKUP(RIGHT(A82,2)*4,さつき!$A$8:$M$169,3,FALSE))="","",VLOOKUP(RIGHT(A82,2)*4,さつき!$A$8:$M$169,3,FALSE))</f>
        <v>0</v>
      </c>
      <c r="G82">
        <f>IF(ISERROR(VLOOKUP(RIGHT(A82,2)*4-1,さつき!$A$8:$M$169,4,FALSE))="","",VLOOKUP(RIGHT(A82,2)*4-1,さつき!$A$8:$M$169,4,FALSE))</f>
        <v>0</v>
      </c>
      <c r="H82">
        <f>IF(ISERROR(VLOOKUP(RIGHT(A82,2)*4-1,さつき!$A$8:$M$169,5,FALSE))="","",VLOOKUP(RIGHT(A82,2)*4-1,さつき!$A$8:$M$169,5,FALSE))</f>
        <v>0</v>
      </c>
      <c r="I82" s="105" t="str">
        <f>IF(ISERROR(VLOOKUP(RIGHT(A82,2)*4-3,さつき!$A$8:$M$169,2,FALSE))="","",VLOOKUP(RIGHT(A82,2)*4-3,さつき!$A$8:$M$169,2,FALSE))</f>
        <v/>
      </c>
      <c r="L82">
        <v>7022</v>
      </c>
      <c r="M82">
        <f t="shared" si="5"/>
        <v>7022</v>
      </c>
      <c r="N82">
        <f>IF(ISERROR(VLOOKUP(RIGHT(L82,2)*4-2,さつき!$A$8:$M$169,3,FALSE))="","",VLOOKUP(RIGHT(L82,2)*4-2,さつき!$A$8:$M$169,3,FALSE))</f>
        <v>0</v>
      </c>
      <c r="O82">
        <f>IF(ISERROR(VLOOKUP(RIGHT(L82,2)*4-3,さつき!$A$8:$M$169,4,FALSE))="","",VLOOKUP(RIGHT(L82,2)*4-3,さつき!$A$8:$M$169,4,FALSE))</f>
        <v>0</v>
      </c>
      <c r="P82">
        <f>IF(ISERROR(VLOOKUP(RIGHT(L82,2)*4-3,さつき!$A$8:$M$169,5,FALSE))="","",VLOOKUP(RIGHT(L82,2)*4-3,さつき!$A$8:$M$169,5,FALSE))</f>
        <v>0</v>
      </c>
      <c r="Q82">
        <f>IF(ISERROR(VLOOKUP(RIGHT(L82,2)*4,さつき!$A$8:$M$169,3,FALSE))="","",VLOOKUP(RIGHT(L82,2)*4,さつき!$A$8:$M$169,3,FALSE))</f>
        <v>0</v>
      </c>
      <c r="R82">
        <f>IF(ISERROR(VLOOKUP(RIGHT(L82,2)*4-1,さつき!$A$8:$M$169,4,FALSE))="","",VLOOKUP(RIGHT(L82,2)*4-1,さつき!$A$8:$M$169,4,FALSE))</f>
        <v>0</v>
      </c>
      <c r="S82">
        <f>IF(ISERROR(VLOOKUP(RIGHT(L82,2)*4-1,さつき!$A$8:$M$169,5,FALSE))="","",VLOOKUP(RIGHT(L82,2)*4-1,さつき!$A$8:$M$169,5,FALSE))</f>
        <v>0</v>
      </c>
      <c r="T82" s="105" t="str">
        <f>IF(ISERROR(VLOOKUP(RIGHT(L82,2)*4-3,さつき!$A$8:$M$169,2,FALSE))="","",VLOOKUP(RIGHT(L82,2)*4-3,さつき!$A$8:$M$169,2,FALSE))</f>
        <v/>
      </c>
      <c r="V82">
        <v>7034</v>
      </c>
      <c r="W82">
        <f t="shared" si="4"/>
        <v>7034</v>
      </c>
      <c r="X82">
        <f>IF(ISERROR(VLOOKUP(RIGHT(V82,2)*4-2,さつき!$A$8:$M$169,3,FALSE))="","",VLOOKUP(RIGHT(V82,2)*4-2,さつき!$A$8:$M$169,3,FALSE))</f>
        <v>0</v>
      </c>
      <c r="Y82">
        <f>IF(ISERROR(VLOOKUP(RIGHT(V82,2)*4-3,さつき!$A$8:$M$169,4,FALSE))="","",VLOOKUP(RIGHT(V82,2)*4-3,さつき!$A$8:$M$169,4,FALSE))</f>
        <v>0</v>
      </c>
      <c r="Z82">
        <f>IF(ISERROR(VLOOKUP(RIGHT(V82,2)*4-3,さつき!$A$8:$M$169,5,FALSE))="","",VLOOKUP(RIGHT(V82,2)*4-3,さつき!$A$8:$M$169,5,FALSE))</f>
        <v>0</v>
      </c>
      <c r="AA82">
        <f>IF(ISERROR(VLOOKUP(RIGHT(V82,2)*4,さつき!$A$8:$M$169,3,FALSE))="","",VLOOKUP(RIGHT(V82,2)*4,さつき!$A$8:$M$169,3,FALSE))</f>
        <v>0</v>
      </c>
      <c r="AB82">
        <f>IF(ISERROR(VLOOKUP(RIGHT(V82,2)*4-1,さつき!$A$8:$M$169,4,FALSE))="","",VLOOKUP(RIGHT(V82,2)*4-1,さつき!$A$8:$M$169,4,FALSE))</f>
        <v>0</v>
      </c>
      <c r="AC82">
        <f>IF(ISERROR(VLOOKUP(RIGHT(V82,2)*4-1,さつき!$A$8:$M$169,5,FALSE))="","",VLOOKUP(RIGHT(V82,2)*4-1,さつき!$A$8:$M$169,5,FALSE))</f>
        <v>0</v>
      </c>
      <c r="AD82" s="105" t="str">
        <f>IF(ISERROR(VLOOKUP(RIGHT(V82,2)*4-3,さつき!$A$8:$M$169,2,FALSE))="","",VLOOKUP(RIGHT(V82,2)*4-3,さつき!$A$8:$M$169,2,FALSE))</f>
        <v/>
      </c>
    </row>
    <row r="83" spans="1:30" x14ac:dyDescent="0.2">
      <c r="A83">
        <v>7011</v>
      </c>
      <c r="B83">
        <f>$J$1*100000+A83</f>
        <v>7011</v>
      </c>
      <c r="C83">
        <f>IF(ISERROR(VLOOKUP(RIGHT(A83,2)*4-2,さつき!$A$8:$M$169,3,FALSE))="","",VLOOKUP(RIGHT(A83,2)*4-2,さつき!$A$8:$M$169,3,FALSE))</f>
        <v>0</v>
      </c>
      <c r="D83">
        <f>IF(ISERROR(VLOOKUP(RIGHT(A83,2)*4-3,さつき!$A$8:$M$169,4,FALSE))="","",VLOOKUP(RIGHT(A83,2)*4-3,さつき!$A$8:$M$169,4,FALSE))</f>
        <v>0</v>
      </c>
      <c r="E83">
        <f>IF(ISERROR(VLOOKUP(RIGHT(A83,2)*4-3,さつき!$A$8:$M$169,5,FALSE))="","",VLOOKUP(RIGHT(A83,2)*4-3,さつき!$A$8:$M$169,5,FALSE))</f>
        <v>0</v>
      </c>
      <c r="F83">
        <f>IF(ISERROR(VLOOKUP(RIGHT(A83,2)*4,さつき!$A$8:$M$169,3,FALSE))="","",VLOOKUP(RIGHT(A83,2)*4,さつき!$A$8:$M$169,3,FALSE))</f>
        <v>0</v>
      </c>
      <c r="G83">
        <f>IF(ISERROR(VLOOKUP(RIGHT(A83,2)*4-1,さつき!$A$8:$M$169,4,FALSE))="","",VLOOKUP(RIGHT(A83,2)*4-1,さつき!$A$8:$M$169,4,FALSE))</f>
        <v>0</v>
      </c>
      <c r="H83">
        <f>IF(ISERROR(VLOOKUP(RIGHT(A83,2)*4-1,さつき!$A$8:$M$169,5,FALSE))="","",VLOOKUP(RIGHT(A83,2)*4-1,さつき!$A$8:$M$169,5,FALSE))</f>
        <v>0</v>
      </c>
      <c r="I83" s="105" t="str">
        <f>IF(ISERROR(VLOOKUP(RIGHT(A83,2)*4-3,さつき!$A$8:$M$169,2,FALSE))="","",VLOOKUP(RIGHT(A83,2)*4-3,さつき!$A$8:$M$169,2,FALSE))</f>
        <v/>
      </c>
      <c r="L83">
        <v>7023</v>
      </c>
      <c r="M83">
        <f t="shared" si="5"/>
        <v>7023</v>
      </c>
      <c r="N83">
        <f>IF(ISERROR(VLOOKUP(RIGHT(L83,2)*4-2,さつき!$A$8:$M$169,3,FALSE))="","",VLOOKUP(RIGHT(L83,2)*4-2,さつき!$A$8:$M$169,3,FALSE))</f>
        <v>0</v>
      </c>
      <c r="O83">
        <f>IF(ISERROR(VLOOKUP(RIGHT(L83,2)*4-3,さつき!$A$8:$M$169,4,FALSE))="","",VLOOKUP(RIGHT(L83,2)*4-3,さつき!$A$8:$M$169,4,FALSE))</f>
        <v>0</v>
      </c>
      <c r="P83">
        <f>IF(ISERROR(VLOOKUP(RIGHT(L83,2)*4-3,さつき!$A$8:$M$169,5,FALSE))="","",VLOOKUP(RIGHT(L83,2)*4-3,さつき!$A$8:$M$169,5,FALSE))</f>
        <v>0</v>
      </c>
      <c r="Q83">
        <f>IF(ISERROR(VLOOKUP(RIGHT(L83,2)*4,さつき!$A$8:$M$169,3,FALSE))="","",VLOOKUP(RIGHT(L83,2)*4,さつき!$A$8:$M$169,3,FALSE))</f>
        <v>0</v>
      </c>
      <c r="R83">
        <f>IF(ISERROR(VLOOKUP(RIGHT(L83,2)*4-1,さつき!$A$8:$M$169,4,FALSE))="","",VLOOKUP(RIGHT(L83,2)*4-1,さつき!$A$8:$M$169,4,FALSE))</f>
        <v>0</v>
      </c>
      <c r="S83">
        <f>IF(ISERROR(VLOOKUP(RIGHT(L83,2)*4-1,さつき!$A$8:$M$169,5,FALSE))="","",VLOOKUP(RIGHT(L83,2)*4-1,さつき!$A$8:$M$169,5,FALSE))</f>
        <v>0</v>
      </c>
      <c r="T83" s="105" t="str">
        <f>IF(ISERROR(VLOOKUP(RIGHT(L83,2)*4-3,さつき!$A$8:$M$169,2,FALSE))="","",VLOOKUP(RIGHT(L83,2)*4-3,さつき!$A$8:$M$169,2,FALSE))</f>
        <v/>
      </c>
      <c r="V83">
        <v>7035</v>
      </c>
      <c r="W83">
        <f t="shared" si="4"/>
        <v>7035</v>
      </c>
      <c r="X83">
        <f>IF(ISERROR(VLOOKUP(RIGHT(V83,2)*4-2,さつき!$A$8:$M$169,3,FALSE))="","",VLOOKUP(RIGHT(V83,2)*4-2,さつき!$A$8:$M$169,3,FALSE))</f>
        <v>0</v>
      </c>
      <c r="Y83">
        <f>IF(ISERROR(VLOOKUP(RIGHT(V83,2)*4-3,さつき!$A$8:$M$169,4,FALSE))="","",VLOOKUP(RIGHT(V83,2)*4-3,さつき!$A$8:$M$169,4,FALSE))</f>
        <v>0</v>
      </c>
      <c r="Z83">
        <f>IF(ISERROR(VLOOKUP(RIGHT(V83,2)*4-3,さつき!$A$8:$M$169,5,FALSE))="","",VLOOKUP(RIGHT(V83,2)*4-3,さつき!$A$8:$M$169,5,FALSE))</f>
        <v>0</v>
      </c>
      <c r="AA83">
        <f>IF(ISERROR(VLOOKUP(RIGHT(V83,2)*4,さつき!$A$8:$M$169,3,FALSE))="","",VLOOKUP(RIGHT(V83,2)*4,さつき!$A$8:$M$169,3,FALSE))</f>
        <v>0</v>
      </c>
      <c r="AB83">
        <f>IF(ISERROR(VLOOKUP(RIGHT(V83,2)*4-1,さつき!$A$8:$M$169,4,FALSE))="","",VLOOKUP(RIGHT(V83,2)*4-1,さつき!$A$8:$M$169,4,FALSE))</f>
        <v>0</v>
      </c>
      <c r="AC83">
        <f>IF(ISERROR(VLOOKUP(RIGHT(V83,2)*4-1,さつき!$A$8:$M$169,5,FALSE))="","",VLOOKUP(RIGHT(V83,2)*4-1,さつき!$A$8:$M$169,5,FALSE))</f>
        <v>0</v>
      </c>
      <c r="AD83" s="105" t="str">
        <f>IF(ISERROR(VLOOKUP(RIGHT(V83,2)*4-3,さつき!$A$8:$M$169,2,FALSE))="","",VLOOKUP(RIGHT(V83,2)*4-3,さつき!$A$8:$M$169,2,FALSE))</f>
        <v/>
      </c>
    </row>
    <row r="84" spans="1:30" ht="13.5" thickBot="1" x14ac:dyDescent="0.25">
      <c r="A84" s="106">
        <v>7012</v>
      </c>
      <c r="B84" s="106">
        <f>$J$1*100000+A84</f>
        <v>7012</v>
      </c>
      <c r="C84" s="106">
        <f>IF(ISERROR(VLOOKUP(RIGHT(A84,2)*4-2,さつき!$A$8:$M$169,3,FALSE))="","",VLOOKUP(RIGHT(A84,2)*4-2,さつき!$A$8:$M$169,3,FALSE))</f>
        <v>0</v>
      </c>
      <c r="D84" s="106">
        <f>IF(ISERROR(VLOOKUP(RIGHT(A84,2)*4-3,さつき!$A$8:$M$169,4,FALSE))="","",VLOOKUP(RIGHT(A84,2)*4-3,さつき!$A$8:$M$169,4,FALSE))</f>
        <v>0</v>
      </c>
      <c r="E84" s="106">
        <f>IF(ISERROR(VLOOKUP(RIGHT(A84,2)*4-3,さつき!$A$8:$M$169,5,FALSE))="","",VLOOKUP(RIGHT(A84,2)*4-3,さつき!$A$8:$M$169,5,FALSE))</f>
        <v>0</v>
      </c>
      <c r="F84" s="106">
        <f>IF(ISERROR(VLOOKUP(RIGHT(A84,2)*4,さつき!$A$8:$M$169,3,FALSE))="","",VLOOKUP(RIGHT(A84,2)*4,さつき!$A$8:$M$169,3,FALSE))</f>
        <v>0</v>
      </c>
      <c r="G84" s="106">
        <f>IF(ISERROR(VLOOKUP(RIGHT(A84,2)*4-1,さつき!$A$8:$M$169,4,FALSE))="","",VLOOKUP(RIGHT(A84,2)*4-1,さつき!$A$8:$M$169,4,FALSE))</f>
        <v>0</v>
      </c>
      <c r="H84" s="106">
        <f>IF(ISERROR(VLOOKUP(RIGHT(A84,2)*4-1,さつき!$A$8:$M$169,5,FALSE))="","",VLOOKUP(RIGHT(A84,2)*4-1,さつき!$A$8:$M$169,5,FALSE))</f>
        <v>0</v>
      </c>
      <c r="I84" s="107" t="str">
        <f>IF(ISERROR(VLOOKUP(RIGHT(A84,2)*4-3,さつき!$A$8:$M$169,2,FALSE))="","",VLOOKUP(RIGHT(A84,2)*4-3,さつき!$A$8:$M$169,2,FALSE))</f>
        <v/>
      </c>
      <c r="J84" s="106"/>
      <c r="K84" s="106"/>
      <c r="L84" s="106">
        <v>7024</v>
      </c>
      <c r="M84" s="106">
        <f t="shared" si="5"/>
        <v>7024</v>
      </c>
      <c r="N84" s="106">
        <f>IF(ISERROR(VLOOKUP(RIGHT(L84,2)*4-2,さつき!$A$8:$M$169,3,FALSE))="","",VLOOKUP(RIGHT(L84,2)*4-2,さつき!$A$8:$M$169,3,FALSE))</f>
        <v>0</v>
      </c>
      <c r="O84" s="106">
        <f>IF(ISERROR(VLOOKUP(RIGHT(L84,2)*4-3,さつき!$A$8:$M$169,4,FALSE))="","",VLOOKUP(RIGHT(L84,2)*4-3,さつき!$A$8:$M$169,4,FALSE))</f>
        <v>0</v>
      </c>
      <c r="P84" s="106">
        <f>IF(ISERROR(VLOOKUP(RIGHT(L84,2)*4-3,さつき!$A$8:$M$169,5,FALSE))="","",VLOOKUP(RIGHT(L84,2)*4-3,さつき!$A$8:$M$169,5,FALSE))</f>
        <v>0</v>
      </c>
      <c r="Q84" s="106">
        <f>IF(ISERROR(VLOOKUP(RIGHT(L84,2)*4,さつき!$A$8:$M$169,3,FALSE))="","",VLOOKUP(RIGHT(L84,2)*4,さつき!$A$8:$M$169,3,FALSE))</f>
        <v>0</v>
      </c>
      <c r="R84" s="106">
        <f>IF(ISERROR(VLOOKUP(RIGHT(L84,2)*4-1,さつき!$A$8:$M$169,4,FALSE))="","",VLOOKUP(RIGHT(L84,2)*4-1,さつき!$A$8:$M$169,4,FALSE))</f>
        <v>0</v>
      </c>
      <c r="S84" s="106">
        <f>IF(ISERROR(VLOOKUP(RIGHT(L84,2)*4-1,さつき!$A$8:$M$169,5,FALSE))="","",VLOOKUP(RIGHT(L84,2)*4-1,さつき!$A$8:$M$169,5,FALSE))</f>
        <v>0</v>
      </c>
      <c r="T84" s="107" t="str">
        <f>IF(ISERROR(VLOOKUP(RIGHT(L84,2)*4-3,さつき!$A$8:$M$169,2,FALSE))="","",VLOOKUP(RIGHT(L84,2)*4-3,さつき!$A$8:$M$169,2,FALSE))</f>
        <v/>
      </c>
      <c r="U84" s="106"/>
      <c r="V84" s="106">
        <v>7036</v>
      </c>
      <c r="W84" s="106">
        <f t="shared" si="4"/>
        <v>7036</v>
      </c>
      <c r="X84" s="106">
        <f>IF(ISERROR(VLOOKUP(RIGHT(V84,2)*4-2,さつき!$A$8:$M$169,3,FALSE))="","",VLOOKUP(RIGHT(V84,2)*4-2,さつき!$A$8:$M$169,3,FALSE))</f>
        <v>0</v>
      </c>
      <c r="Y84" s="106">
        <f>IF(ISERROR(VLOOKUP(RIGHT(V84,2)*4-3,さつき!$A$8:$M$169,4,FALSE))="","",VLOOKUP(RIGHT(V84,2)*4-3,さつき!$A$8:$M$169,4,FALSE))</f>
        <v>0</v>
      </c>
      <c r="Z84" s="106">
        <f>IF(ISERROR(VLOOKUP(RIGHT(V84,2)*4-3,さつき!$A$8:$M$169,5,FALSE))="","",VLOOKUP(RIGHT(V84,2)*4-3,さつき!$A$8:$M$169,5,FALSE))</f>
        <v>0</v>
      </c>
      <c r="AA84" s="106">
        <f>IF(ISERROR(VLOOKUP(RIGHT(V84,2)*4,さつき!$A$8:$M$169,3,FALSE))="","",VLOOKUP(RIGHT(V84,2)*4,さつき!$A$8:$M$169,3,FALSE))</f>
        <v>0</v>
      </c>
      <c r="AB84" s="106">
        <f>IF(ISERROR(VLOOKUP(RIGHT(V84,2)*4-1,さつき!$A$8:$M$169,4,FALSE))="","",VLOOKUP(RIGHT(V84,2)*4-1,さつき!$A$8:$M$169,4,FALSE))</f>
        <v>0</v>
      </c>
      <c r="AC84" s="106">
        <f>IF(ISERROR(VLOOKUP(RIGHT(V84,2)*4-1,さつき!$A$8:$M$169,5,FALSE))="","",VLOOKUP(RIGHT(V84,2)*4-1,さつき!$A$8:$M$169,5,FALSE))</f>
        <v>0</v>
      </c>
      <c r="AD84" s="107" t="str">
        <f>IF(ISERROR(VLOOKUP(RIGHT(V84,2)*4-3,さつき!$A$8:$M$169,2,FALSE))="","",VLOOKUP(RIGHT(V84,2)*4-3,さつき!$A$8:$M$169,2,FALSE))</f>
        <v/>
      </c>
    </row>
    <row r="85" spans="1:30" x14ac:dyDescent="0.2">
      <c r="A85">
        <v>8001</v>
      </c>
      <c r="B85">
        <f t="shared" si="6"/>
        <v>8001</v>
      </c>
      <c r="C85">
        <f>IF(ISERROR(VLOOKUP(RIGHT(A85,2)*4-2,さくら!$A$8:$M$169,3,FALSE))="","",VLOOKUP(RIGHT(A85,2)*4-2,さくら!$A$8:$M$169,3,FALSE))</f>
        <v>0</v>
      </c>
      <c r="D85">
        <f>IF(ISERROR(VLOOKUP(RIGHT(A85,2)*4-3,さくら!$A$8:$M$169,4,FALSE))="","",VLOOKUP(RIGHT(A85,2)*4-3,さくら!$A$8:$M$169,4,FALSE))</f>
        <v>0</v>
      </c>
      <c r="E85">
        <f>IF(ISERROR(VLOOKUP(RIGHT(A85,2)*4-3,さくら!$A$8:$M$169,5,FALSE))="","",VLOOKUP(RIGHT(A85,2)*4-3,さくら!$A$8:$M$169,5,FALSE))</f>
        <v>0</v>
      </c>
      <c r="F85">
        <f>IF(ISERROR(VLOOKUP(RIGHT(A85,2)*4,さくら!$A$8:$M$169,3,FALSE))="","",VLOOKUP(RIGHT(A85,2)*4,さくら!$A$8:$M$169,3,FALSE))</f>
        <v>0</v>
      </c>
      <c r="G85">
        <f>IF(ISERROR(VLOOKUP(RIGHT(A85,2)*4-1,さくら!$A$8:$M$169,4,FALSE))="","",VLOOKUP(RIGHT(A85,2)*4-1,さくら!$A$8:$M$169,4,FALSE))</f>
        <v>0</v>
      </c>
      <c r="H85">
        <f>IF(ISERROR(VLOOKUP(RIGHT(A85,2)*4-1,さくら!$A$8:$M$169,5,FALSE))="","",VLOOKUP(RIGHT(A85,2)*4-1,さくら!$A$8:$M$169,5,FALSE))</f>
        <v>0</v>
      </c>
      <c r="I85" s="105" t="str">
        <f>IF(ISERROR(VLOOKUP(RIGHT(A85,2)*4-3,さくら!$A$8:$M$169,2,FALSE))="","",VLOOKUP(RIGHT(A85,2)*4-3,さくら!$A$8:$M$169,2,FALSE))</f>
        <v/>
      </c>
      <c r="L85">
        <v>8013</v>
      </c>
      <c r="M85">
        <f t="shared" si="5"/>
        <v>8013</v>
      </c>
      <c r="N85">
        <f>IF(ISERROR(VLOOKUP(RIGHT(L85,2)*4-2,さくら!$A$8:$M$169,3,FALSE))="","",VLOOKUP(RIGHT(L85,2)*4-2,さくら!$A$8:$M$169,3,FALSE))</f>
        <v>0</v>
      </c>
      <c r="O85">
        <f>IF(ISERROR(VLOOKUP(RIGHT(L85,2)*4-3,さくら!$A$8:$M$169,4,FALSE))="","",VLOOKUP(RIGHT(L85,2)*4-3,さくら!$A$8:$M$169,4,FALSE))</f>
        <v>0</v>
      </c>
      <c r="P85">
        <f>IF(ISERROR(VLOOKUP(RIGHT(L85,2)*4-3,さくら!$A$8:$M$169,5,FALSE))="","",VLOOKUP(RIGHT(L85,2)*4-3,さくら!$A$8:$M$169,5,FALSE))</f>
        <v>0</v>
      </c>
      <c r="Q85">
        <f>IF(ISERROR(VLOOKUP(RIGHT(L85,2)*4,さくら!$A$8:$M$169,3,FALSE))="","",VLOOKUP(RIGHT(L85,2)*4,さくら!$A$8:$M$169,3,FALSE))</f>
        <v>0</v>
      </c>
      <c r="R85">
        <f>IF(ISERROR(VLOOKUP(RIGHT(L85,2)*4-1,さくら!$A$8:$M$169,4,FALSE))="","",VLOOKUP(RIGHT(L85,2)*4-1,さくら!$A$8:$M$169,4,FALSE))</f>
        <v>0</v>
      </c>
      <c r="S85">
        <f>IF(ISERROR(VLOOKUP(RIGHT(L85,2)*4-1,さくら!$A$8:$M$169,5,FALSE))="","",VLOOKUP(RIGHT(L85,2)*4-1,さくら!$A$8:$M$169,5,FALSE))</f>
        <v>0</v>
      </c>
      <c r="T85" s="105" t="str">
        <f>IF(ISERROR(VLOOKUP(RIGHT(L85,2)*4-3,さくら!$A$8:$M$169,2,FALSE))="","",VLOOKUP(RIGHT(L85,2)*4-3,さくら!$A$8:$M$169,2,FALSE))</f>
        <v/>
      </c>
      <c r="V85">
        <v>8025</v>
      </c>
      <c r="W85">
        <f t="shared" si="4"/>
        <v>8025</v>
      </c>
      <c r="X85">
        <f>IF(ISERROR(VLOOKUP(RIGHT(V85,2)*4-2,さくら!$A$8:$M$169,3,FALSE))="","",VLOOKUP(RIGHT(V85,2)*4-2,さくら!$A$8:$M$169,3,FALSE))</f>
        <v>0</v>
      </c>
      <c r="Y85">
        <f>IF(ISERROR(VLOOKUP(RIGHT(V85,2)*4-3,さくら!$A$8:$M$169,4,FALSE))="","",VLOOKUP(RIGHT(V85,2)*4-3,さくら!$A$8:$M$169,4,FALSE))</f>
        <v>0</v>
      </c>
      <c r="Z85">
        <f>IF(ISERROR(VLOOKUP(RIGHT(V85,2)*4-3,さくら!$A$8:$M$169,5,FALSE))="","",VLOOKUP(RIGHT(V85,2)*4-3,さくら!$A$8:$M$169,5,FALSE))</f>
        <v>0</v>
      </c>
      <c r="AA85">
        <f>IF(ISERROR(VLOOKUP(RIGHT(V85,2)*4,さくら!$A$8:$M$169,3,FALSE))="","",VLOOKUP(RIGHT(V85,2)*4,さくら!$A$8:$M$169,3,FALSE))</f>
        <v>0</v>
      </c>
      <c r="AB85">
        <f>IF(ISERROR(VLOOKUP(RIGHT(V85,2)*4-1,さくら!$A$8:$M$169,4,FALSE))="","",VLOOKUP(RIGHT(V85,2)*4-1,さくら!$A$8:$M$169,4,FALSE))</f>
        <v>0</v>
      </c>
      <c r="AC85">
        <f>IF(ISERROR(VLOOKUP(RIGHT(V85,2)*4-1,さくら!$A$8:$M$169,5,FALSE))="","",VLOOKUP(RIGHT(V85,2)*4-1,さくら!$A$8:$M$169,5,FALSE))</f>
        <v>0</v>
      </c>
      <c r="AD85" s="105" t="str">
        <f>IF(ISERROR(VLOOKUP(RIGHT(V85,2)*4-3,さくら!$A$8:$M$169,2,FALSE))="","",VLOOKUP(RIGHT(V85,2)*4-3,さくら!$A$8:$M$169,2,FALSE))</f>
        <v/>
      </c>
    </row>
    <row r="86" spans="1:30" x14ac:dyDescent="0.2">
      <c r="A86">
        <v>8002</v>
      </c>
      <c r="B86">
        <f t="shared" si="6"/>
        <v>8002</v>
      </c>
      <c r="C86">
        <f>IF(ISERROR(VLOOKUP(RIGHT(A86,2)*4-2,さくら!$A$8:$M$169,3,FALSE))="","",VLOOKUP(RIGHT(A86,2)*4-2,さくら!$A$8:$M$169,3,FALSE))</f>
        <v>0</v>
      </c>
      <c r="D86">
        <f>IF(ISERROR(VLOOKUP(RIGHT(A86,2)*4-3,さくら!$A$8:$M$169,4,FALSE))="","",VLOOKUP(RIGHT(A86,2)*4-3,さくら!$A$8:$M$169,4,FALSE))</f>
        <v>0</v>
      </c>
      <c r="E86">
        <f>IF(ISERROR(VLOOKUP(RIGHT(A86,2)*4-3,さくら!$A$8:$M$169,5,FALSE))="","",VLOOKUP(RIGHT(A86,2)*4-3,さくら!$A$8:$M$169,5,FALSE))</f>
        <v>0</v>
      </c>
      <c r="F86">
        <f>IF(ISERROR(VLOOKUP(RIGHT(A86,2)*4,さくら!$A$8:$M$169,3,FALSE))="","",VLOOKUP(RIGHT(A86,2)*4,さくら!$A$8:$M$169,3,FALSE))</f>
        <v>0</v>
      </c>
      <c r="G86">
        <f>IF(ISERROR(VLOOKUP(RIGHT(A86,2)*4-1,さくら!$A$8:$M$169,4,FALSE))="","",VLOOKUP(RIGHT(A86,2)*4-1,さくら!$A$8:$M$169,4,FALSE))</f>
        <v>0</v>
      </c>
      <c r="H86">
        <f>IF(ISERROR(VLOOKUP(RIGHT(A86,2)*4-1,さくら!$A$8:$M$169,5,FALSE))="","",VLOOKUP(RIGHT(A86,2)*4-1,さくら!$A$8:$M$169,5,FALSE))</f>
        <v>0</v>
      </c>
      <c r="I86" s="105" t="str">
        <f>IF(ISERROR(VLOOKUP(RIGHT(A86,2)*4-3,さくら!$A$8:$M$169,2,FALSE))="","",VLOOKUP(RIGHT(A86,2)*4-3,さくら!$A$8:$M$169,2,FALSE))</f>
        <v/>
      </c>
      <c r="L86">
        <v>8014</v>
      </c>
      <c r="M86">
        <f t="shared" si="5"/>
        <v>8014</v>
      </c>
      <c r="N86">
        <f>IF(ISERROR(VLOOKUP(RIGHT(L86,2)*4-2,さくら!$A$8:$M$169,3,FALSE))="","",VLOOKUP(RIGHT(L86,2)*4-2,さくら!$A$8:$M$169,3,FALSE))</f>
        <v>0</v>
      </c>
      <c r="O86">
        <f>IF(ISERROR(VLOOKUP(RIGHT(L86,2)*4-3,さくら!$A$8:$M$169,4,FALSE))="","",VLOOKUP(RIGHT(L86,2)*4-3,さくら!$A$8:$M$169,4,FALSE))</f>
        <v>0</v>
      </c>
      <c r="P86">
        <f>IF(ISERROR(VLOOKUP(RIGHT(L86,2)*4-3,さくら!$A$8:$M$169,5,FALSE))="","",VLOOKUP(RIGHT(L86,2)*4-3,さくら!$A$8:$M$169,5,FALSE))</f>
        <v>0</v>
      </c>
      <c r="Q86">
        <f>IF(ISERROR(VLOOKUP(RIGHT(L86,2)*4,さくら!$A$8:$M$169,3,FALSE))="","",VLOOKUP(RIGHT(L86,2)*4,さくら!$A$8:$M$169,3,FALSE))</f>
        <v>0</v>
      </c>
      <c r="R86">
        <f>IF(ISERROR(VLOOKUP(RIGHT(L86,2)*4-1,さくら!$A$8:$M$169,4,FALSE))="","",VLOOKUP(RIGHT(L86,2)*4-1,さくら!$A$8:$M$169,4,FALSE))</f>
        <v>0</v>
      </c>
      <c r="S86">
        <f>IF(ISERROR(VLOOKUP(RIGHT(L86,2)*4-1,さくら!$A$8:$M$169,5,FALSE))="","",VLOOKUP(RIGHT(L86,2)*4-1,さくら!$A$8:$M$169,5,FALSE))</f>
        <v>0</v>
      </c>
      <c r="T86" s="105" t="str">
        <f>IF(ISERROR(VLOOKUP(RIGHT(L86,2)*4-3,さくら!$A$8:$M$169,2,FALSE))="","",VLOOKUP(RIGHT(L86,2)*4-3,さくら!$A$8:$M$169,2,FALSE))</f>
        <v/>
      </c>
      <c r="V86">
        <v>8026</v>
      </c>
      <c r="W86">
        <f t="shared" si="4"/>
        <v>8026</v>
      </c>
      <c r="X86">
        <f>IF(ISERROR(VLOOKUP(RIGHT(V86,2)*4-2,さくら!$A$8:$M$169,3,FALSE))="","",VLOOKUP(RIGHT(V86,2)*4-2,さくら!$A$8:$M$169,3,FALSE))</f>
        <v>0</v>
      </c>
      <c r="Y86">
        <f>IF(ISERROR(VLOOKUP(RIGHT(V86,2)*4-3,さくら!$A$8:$M$169,4,FALSE))="","",VLOOKUP(RIGHT(V86,2)*4-3,さくら!$A$8:$M$169,4,FALSE))</f>
        <v>0</v>
      </c>
      <c r="Z86">
        <f>IF(ISERROR(VLOOKUP(RIGHT(V86,2)*4-3,さくら!$A$8:$M$169,5,FALSE))="","",VLOOKUP(RIGHT(V86,2)*4-3,さくら!$A$8:$M$169,5,FALSE))</f>
        <v>0</v>
      </c>
      <c r="AA86">
        <f>IF(ISERROR(VLOOKUP(RIGHT(V86,2)*4,さくら!$A$8:$M$169,3,FALSE))="","",VLOOKUP(RIGHT(V86,2)*4,さくら!$A$8:$M$169,3,FALSE))</f>
        <v>0</v>
      </c>
      <c r="AB86">
        <f>IF(ISERROR(VLOOKUP(RIGHT(V86,2)*4-1,さくら!$A$8:$M$169,4,FALSE))="","",VLOOKUP(RIGHT(V86,2)*4-1,さくら!$A$8:$M$169,4,FALSE))</f>
        <v>0</v>
      </c>
      <c r="AC86">
        <f>IF(ISERROR(VLOOKUP(RIGHT(V86,2)*4-1,さくら!$A$8:$M$169,5,FALSE))="","",VLOOKUP(RIGHT(V86,2)*4-1,さくら!$A$8:$M$169,5,FALSE))</f>
        <v>0</v>
      </c>
      <c r="AD86" s="105" t="str">
        <f>IF(ISERROR(VLOOKUP(RIGHT(V86,2)*4-3,さくら!$A$8:$M$169,2,FALSE))="","",VLOOKUP(RIGHT(V86,2)*4-3,さくら!$A$8:$M$169,2,FALSE))</f>
        <v/>
      </c>
    </row>
    <row r="87" spans="1:30" x14ac:dyDescent="0.2">
      <c r="A87">
        <v>8003</v>
      </c>
      <c r="B87">
        <f t="shared" si="6"/>
        <v>8003</v>
      </c>
      <c r="C87">
        <f>IF(ISERROR(VLOOKUP(RIGHT(A87,2)*4-2,さくら!$A$8:$M$169,3,FALSE))="","",VLOOKUP(RIGHT(A87,2)*4-2,さくら!$A$8:$M$169,3,FALSE))</f>
        <v>0</v>
      </c>
      <c r="D87">
        <f>IF(ISERROR(VLOOKUP(RIGHT(A87,2)*4-3,さくら!$A$8:$M$169,4,FALSE))="","",VLOOKUP(RIGHT(A87,2)*4-3,さくら!$A$8:$M$169,4,FALSE))</f>
        <v>0</v>
      </c>
      <c r="E87">
        <f>IF(ISERROR(VLOOKUP(RIGHT(A87,2)*4-3,さくら!$A$8:$M$169,5,FALSE))="","",VLOOKUP(RIGHT(A87,2)*4-3,さくら!$A$8:$M$169,5,FALSE))</f>
        <v>0</v>
      </c>
      <c r="F87">
        <f>IF(ISERROR(VLOOKUP(RIGHT(A87,2)*4,さくら!$A$8:$M$169,3,FALSE))="","",VLOOKUP(RIGHT(A87,2)*4,さくら!$A$8:$M$169,3,FALSE))</f>
        <v>0</v>
      </c>
      <c r="G87">
        <f>IF(ISERROR(VLOOKUP(RIGHT(A87,2)*4-1,さくら!$A$8:$M$169,4,FALSE))="","",VLOOKUP(RIGHT(A87,2)*4-1,さくら!$A$8:$M$169,4,FALSE))</f>
        <v>0</v>
      </c>
      <c r="H87">
        <f>IF(ISERROR(VLOOKUP(RIGHT(A87,2)*4-1,さくら!$A$8:$M$169,5,FALSE))="","",VLOOKUP(RIGHT(A87,2)*4-1,さくら!$A$8:$M$169,5,FALSE))</f>
        <v>0</v>
      </c>
      <c r="I87" s="105" t="str">
        <f>IF(ISERROR(VLOOKUP(RIGHT(A87,2)*4-3,さくら!$A$8:$M$169,2,FALSE))="","",VLOOKUP(RIGHT(A87,2)*4-3,さくら!$A$8:$M$169,2,FALSE))</f>
        <v/>
      </c>
      <c r="L87">
        <v>8015</v>
      </c>
      <c r="M87">
        <f t="shared" si="5"/>
        <v>8015</v>
      </c>
      <c r="N87">
        <f>IF(ISERROR(VLOOKUP(RIGHT(L87,2)*4-2,さくら!$A$8:$M$169,3,FALSE))="","",VLOOKUP(RIGHT(L87,2)*4-2,さくら!$A$8:$M$169,3,FALSE))</f>
        <v>0</v>
      </c>
      <c r="O87">
        <f>IF(ISERROR(VLOOKUP(RIGHT(L87,2)*4-3,さくら!$A$8:$M$169,4,FALSE))="","",VLOOKUP(RIGHT(L87,2)*4-3,さくら!$A$8:$M$169,4,FALSE))</f>
        <v>0</v>
      </c>
      <c r="P87">
        <f>IF(ISERROR(VLOOKUP(RIGHT(L87,2)*4-3,さくら!$A$8:$M$169,5,FALSE))="","",VLOOKUP(RIGHT(L87,2)*4-3,さくら!$A$8:$M$169,5,FALSE))</f>
        <v>0</v>
      </c>
      <c r="Q87">
        <f>IF(ISERROR(VLOOKUP(RIGHT(L87,2)*4,さくら!$A$8:$M$169,3,FALSE))="","",VLOOKUP(RIGHT(L87,2)*4,さくら!$A$8:$M$169,3,FALSE))</f>
        <v>0</v>
      </c>
      <c r="R87">
        <f>IF(ISERROR(VLOOKUP(RIGHT(L87,2)*4-1,さくら!$A$8:$M$169,4,FALSE))="","",VLOOKUP(RIGHT(L87,2)*4-1,さくら!$A$8:$M$169,4,FALSE))</f>
        <v>0</v>
      </c>
      <c r="S87">
        <f>IF(ISERROR(VLOOKUP(RIGHT(L87,2)*4-1,さくら!$A$8:$M$169,5,FALSE))="","",VLOOKUP(RIGHT(L87,2)*4-1,さくら!$A$8:$M$169,5,FALSE))</f>
        <v>0</v>
      </c>
      <c r="T87" s="105" t="str">
        <f>IF(ISERROR(VLOOKUP(RIGHT(L87,2)*4-3,さくら!$A$8:$M$169,2,FALSE))="","",VLOOKUP(RIGHT(L87,2)*4-3,さくら!$A$8:$M$169,2,FALSE))</f>
        <v/>
      </c>
      <c r="V87">
        <v>8027</v>
      </c>
      <c r="W87">
        <f t="shared" si="4"/>
        <v>8027</v>
      </c>
      <c r="X87">
        <f>IF(ISERROR(VLOOKUP(RIGHT(V87,2)*4-2,さくら!$A$8:$M$169,3,FALSE))="","",VLOOKUP(RIGHT(V87,2)*4-2,さくら!$A$8:$M$169,3,FALSE))</f>
        <v>0</v>
      </c>
      <c r="Y87">
        <f>IF(ISERROR(VLOOKUP(RIGHT(V87,2)*4-3,さくら!$A$8:$M$169,4,FALSE))="","",VLOOKUP(RIGHT(V87,2)*4-3,さくら!$A$8:$M$169,4,FALSE))</f>
        <v>0</v>
      </c>
      <c r="Z87">
        <f>IF(ISERROR(VLOOKUP(RIGHT(V87,2)*4-3,さくら!$A$8:$M$169,5,FALSE))="","",VLOOKUP(RIGHT(V87,2)*4-3,さくら!$A$8:$M$169,5,FALSE))</f>
        <v>0</v>
      </c>
      <c r="AA87">
        <f>IF(ISERROR(VLOOKUP(RIGHT(V87,2)*4,さくら!$A$8:$M$169,3,FALSE))="","",VLOOKUP(RIGHT(V87,2)*4,さくら!$A$8:$M$169,3,FALSE))</f>
        <v>0</v>
      </c>
      <c r="AB87">
        <f>IF(ISERROR(VLOOKUP(RIGHT(V87,2)*4-1,さくら!$A$8:$M$169,4,FALSE))="","",VLOOKUP(RIGHT(V87,2)*4-1,さくら!$A$8:$M$169,4,FALSE))</f>
        <v>0</v>
      </c>
      <c r="AC87">
        <f>IF(ISERROR(VLOOKUP(RIGHT(V87,2)*4-1,さくら!$A$8:$M$169,5,FALSE))="","",VLOOKUP(RIGHT(V87,2)*4-1,さくら!$A$8:$M$169,5,FALSE))</f>
        <v>0</v>
      </c>
      <c r="AD87" s="105" t="str">
        <f>IF(ISERROR(VLOOKUP(RIGHT(V87,2)*4-3,さくら!$A$8:$M$169,2,FALSE))="","",VLOOKUP(RIGHT(V87,2)*4-3,さくら!$A$8:$M$169,2,FALSE))</f>
        <v/>
      </c>
    </row>
    <row r="88" spans="1:30" x14ac:dyDescent="0.2">
      <c r="A88">
        <v>8004</v>
      </c>
      <c r="B88">
        <f t="shared" si="6"/>
        <v>8004</v>
      </c>
      <c r="C88">
        <f>IF(ISERROR(VLOOKUP(RIGHT(A88,2)*4-2,さくら!$A$8:$M$169,3,FALSE))="","",VLOOKUP(RIGHT(A88,2)*4-2,さくら!$A$8:$M$169,3,FALSE))</f>
        <v>0</v>
      </c>
      <c r="D88">
        <f>IF(ISERROR(VLOOKUP(RIGHT(A88,2)*4-3,さくら!$A$8:$M$169,4,FALSE))="","",VLOOKUP(RIGHT(A88,2)*4-3,さくら!$A$8:$M$169,4,FALSE))</f>
        <v>0</v>
      </c>
      <c r="E88">
        <f>IF(ISERROR(VLOOKUP(RIGHT(A88,2)*4-3,さくら!$A$8:$M$169,5,FALSE))="","",VLOOKUP(RIGHT(A88,2)*4-3,さくら!$A$8:$M$169,5,FALSE))</f>
        <v>0</v>
      </c>
      <c r="F88">
        <f>IF(ISERROR(VLOOKUP(RIGHT(A88,2)*4,さくら!$A$8:$M$169,3,FALSE))="","",VLOOKUP(RIGHT(A88,2)*4,さくら!$A$8:$M$169,3,FALSE))</f>
        <v>0</v>
      </c>
      <c r="G88">
        <f>IF(ISERROR(VLOOKUP(RIGHT(A88,2)*4-1,さくら!$A$8:$M$169,4,FALSE))="","",VLOOKUP(RIGHT(A88,2)*4-1,さくら!$A$8:$M$169,4,FALSE))</f>
        <v>0</v>
      </c>
      <c r="H88">
        <f>IF(ISERROR(VLOOKUP(RIGHT(A88,2)*4-1,さくら!$A$8:$M$169,5,FALSE))="","",VLOOKUP(RIGHT(A88,2)*4-1,さくら!$A$8:$M$169,5,FALSE))</f>
        <v>0</v>
      </c>
      <c r="I88" s="105" t="str">
        <f>IF(ISERROR(VLOOKUP(RIGHT(A88,2)*4-3,さくら!$A$8:$M$169,2,FALSE))="","",VLOOKUP(RIGHT(A88,2)*4-3,さくら!$A$8:$M$169,2,FALSE))</f>
        <v/>
      </c>
      <c r="L88">
        <v>8016</v>
      </c>
      <c r="M88">
        <f t="shared" si="5"/>
        <v>8016</v>
      </c>
      <c r="N88">
        <f>IF(ISERROR(VLOOKUP(RIGHT(L88,2)*4-2,さくら!$A$8:$M$169,3,FALSE))="","",VLOOKUP(RIGHT(L88,2)*4-2,さくら!$A$8:$M$169,3,FALSE))</f>
        <v>0</v>
      </c>
      <c r="O88">
        <f>IF(ISERROR(VLOOKUP(RIGHT(L88,2)*4-3,さくら!$A$8:$M$169,4,FALSE))="","",VLOOKUP(RIGHT(L88,2)*4-3,さくら!$A$8:$M$169,4,FALSE))</f>
        <v>0</v>
      </c>
      <c r="P88">
        <f>IF(ISERROR(VLOOKUP(RIGHT(L88,2)*4-3,さくら!$A$8:$M$169,5,FALSE))="","",VLOOKUP(RIGHT(L88,2)*4-3,さくら!$A$8:$M$169,5,FALSE))</f>
        <v>0</v>
      </c>
      <c r="Q88">
        <f>IF(ISERROR(VLOOKUP(RIGHT(L88,2)*4,さくら!$A$8:$M$169,3,FALSE))="","",VLOOKUP(RIGHT(L88,2)*4,さくら!$A$8:$M$169,3,FALSE))</f>
        <v>0</v>
      </c>
      <c r="R88">
        <f>IF(ISERROR(VLOOKUP(RIGHT(L88,2)*4-1,さくら!$A$8:$M$169,4,FALSE))="","",VLOOKUP(RIGHT(L88,2)*4-1,さくら!$A$8:$M$169,4,FALSE))</f>
        <v>0</v>
      </c>
      <c r="S88">
        <f>IF(ISERROR(VLOOKUP(RIGHT(L88,2)*4-1,さくら!$A$8:$M$169,5,FALSE))="","",VLOOKUP(RIGHT(L88,2)*4-1,さくら!$A$8:$M$169,5,FALSE))</f>
        <v>0</v>
      </c>
      <c r="T88" s="105" t="str">
        <f>IF(ISERROR(VLOOKUP(RIGHT(L88,2)*4-3,さくら!$A$8:$M$169,2,FALSE))="","",VLOOKUP(RIGHT(L88,2)*4-3,さくら!$A$8:$M$169,2,FALSE))</f>
        <v/>
      </c>
      <c r="V88">
        <v>8028</v>
      </c>
      <c r="W88">
        <f t="shared" si="4"/>
        <v>8028</v>
      </c>
      <c r="X88">
        <f>IF(ISERROR(VLOOKUP(RIGHT(V88,2)*4-2,さくら!$A$8:$M$169,3,FALSE))="","",VLOOKUP(RIGHT(V88,2)*4-2,さくら!$A$8:$M$169,3,FALSE))</f>
        <v>0</v>
      </c>
      <c r="Y88">
        <f>IF(ISERROR(VLOOKUP(RIGHT(V88,2)*4-3,さくら!$A$8:$M$169,4,FALSE))="","",VLOOKUP(RIGHT(V88,2)*4-3,さくら!$A$8:$M$169,4,FALSE))</f>
        <v>0</v>
      </c>
      <c r="Z88">
        <f>IF(ISERROR(VLOOKUP(RIGHT(V88,2)*4-3,さくら!$A$8:$M$169,5,FALSE))="","",VLOOKUP(RIGHT(V88,2)*4-3,さくら!$A$8:$M$169,5,FALSE))</f>
        <v>0</v>
      </c>
      <c r="AA88">
        <f>IF(ISERROR(VLOOKUP(RIGHT(V88,2)*4,さくら!$A$8:$M$169,3,FALSE))="","",VLOOKUP(RIGHT(V88,2)*4,さくら!$A$8:$M$169,3,FALSE))</f>
        <v>0</v>
      </c>
      <c r="AB88">
        <f>IF(ISERROR(VLOOKUP(RIGHT(V88,2)*4-1,さくら!$A$8:$M$169,4,FALSE))="","",VLOOKUP(RIGHT(V88,2)*4-1,さくら!$A$8:$M$169,4,FALSE))</f>
        <v>0</v>
      </c>
      <c r="AC88">
        <f>IF(ISERROR(VLOOKUP(RIGHT(V88,2)*4-1,さくら!$A$8:$M$169,5,FALSE))="","",VLOOKUP(RIGHT(V88,2)*4-1,さくら!$A$8:$M$169,5,FALSE))</f>
        <v>0</v>
      </c>
      <c r="AD88" s="105" t="str">
        <f>IF(ISERROR(VLOOKUP(RIGHT(V88,2)*4-3,さくら!$A$8:$M$169,2,FALSE))="","",VLOOKUP(RIGHT(V88,2)*4-3,さくら!$A$8:$M$169,2,FALSE))</f>
        <v/>
      </c>
    </row>
    <row r="89" spans="1:30" x14ac:dyDescent="0.2">
      <c r="A89">
        <v>8005</v>
      </c>
      <c r="B89">
        <f t="shared" si="6"/>
        <v>8005</v>
      </c>
      <c r="C89">
        <f>IF(ISERROR(VLOOKUP(RIGHT(A89,2)*4-2,さくら!$A$8:$M$169,3,FALSE))="","",VLOOKUP(RIGHT(A89,2)*4-2,さくら!$A$8:$M$169,3,FALSE))</f>
        <v>0</v>
      </c>
      <c r="D89">
        <f>IF(ISERROR(VLOOKUP(RIGHT(A89,2)*4-3,さくら!$A$8:$M$169,4,FALSE))="","",VLOOKUP(RIGHT(A89,2)*4-3,さくら!$A$8:$M$169,4,FALSE))</f>
        <v>0</v>
      </c>
      <c r="E89">
        <f>IF(ISERROR(VLOOKUP(RIGHT(A89,2)*4-3,さくら!$A$8:$M$169,5,FALSE))="","",VLOOKUP(RIGHT(A89,2)*4-3,さくら!$A$8:$M$169,5,FALSE))</f>
        <v>0</v>
      </c>
      <c r="F89">
        <f>IF(ISERROR(VLOOKUP(RIGHT(A89,2)*4,さくら!$A$8:$M$169,3,FALSE))="","",VLOOKUP(RIGHT(A89,2)*4,さくら!$A$8:$M$169,3,FALSE))</f>
        <v>0</v>
      </c>
      <c r="G89">
        <f>IF(ISERROR(VLOOKUP(RIGHT(A89,2)*4-1,さくら!$A$8:$M$169,4,FALSE))="","",VLOOKUP(RIGHT(A89,2)*4-1,さくら!$A$8:$M$169,4,FALSE))</f>
        <v>0</v>
      </c>
      <c r="H89">
        <f>IF(ISERROR(VLOOKUP(RIGHT(A89,2)*4-1,さくら!$A$8:$M$169,5,FALSE))="","",VLOOKUP(RIGHT(A89,2)*4-1,さくら!$A$8:$M$169,5,FALSE))</f>
        <v>0</v>
      </c>
      <c r="I89" s="105" t="str">
        <f>IF(ISERROR(VLOOKUP(RIGHT(A89,2)*4-3,さくら!$A$8:$M$169,2,FALSE))="","",VLOOKUP(RIGHT(A89,2)*4-3,さくら!$A$8:$M$169,2,FALSE))</f>
        <v/>
      </c>
      <c r="L89">
        <v>8017</v>
      </c>
      <c r="M89">
        <f t="shared" si="5"/>
        <v>8017</v>
      </c>
      <c r="N89">
        <f>IF(ISERROR(VLOOKUP(RIGHT(L89,2)*4-2,さくら!$A$8:$M$169,3,FALSE))="","",VLOOKUP(RIGHT(L89,2)*4-2,さくら!$A$8:$M$169,3,FALSE))</f>
        <v>0</v>
      </c>
      <c r="O89">
        <f>IF(ISERROR(VLOOKUP(RIGHT(L89,2)*4-3,さくら!$A$8:$M$169,4,FALSE))="","",VLOOKUP(RIGHT(L89,2)*4-3,さくら!$A$8:$M$169,4,FALSE))</f>
        <v>0</v>
      </c>
      <c r="P89">
        <f>IF(ISERROR(VLOOKUP(RIGHT(L89,2)*4-3,さくら!$A$8:$M$169,5,FALSE))="","",VLOOKUP(RIGHT(L89,2)*4-3,さくら!$A$8:$M$169,5,FALSE))</f>
        <v>0</v>
      </c>
      <c r="Q89">
        <f>IF(ISERROR(VLOOKUP(RIGHT(L89,2)*4,さくら!$A$8:$M$169,3,FALSE))="","",VLOOKUP(RIGHT(L89,2)*4,さくら!$A$8:$M$169,3,FALSE))</f>
        <v>0</v>
      </c>
      <c r="R89">
        <f>IF(ISERROR(VLOOKUP(RIGHT(L89,2)*4-1,さくら!$A$8:$M$169,4,FALSE))="","",VLOOKUP(RIGHT(L89,2)*4-1,さくら!$A$8:$M$169,4,FALSE))</f>
        <v>0</v>
      </c>
      <c r="S89">
        <f>IF(ISERROR(VLOOKUP(RIGHT(L89,2)*4-1,さくら!$A$8:$M$169,5,FALSE))="","",VLOOKUP(RIGHT(L89,2)*4-1,さくら!$A$8:$M$169,5,FALSE))</f>
        <v>0</v>
      </c>
      <c r="T89" s="105" t="str">
        <f>IF(ISERROR(VLOOKUP(RIGHT(L89,2)*4-3,さくら!$A$8:$M$169,2,FALSE))="","",VLOOKUP(RIGHT(L89,2)*4-3,さくら!$A$8:$M$169,2,FALSE))</f>
        <v/>
      </c>
      <c r="V89">
        <v>8029</v>
      </c>
      <c r="W89">
        <f t="shared" si="4"/>
        <v>8029</v>
      </c>
      <c r="X89">
        <f>IF(ISERROR(VLOOKUP(RIGHT(V89,2)*4-2,さくら!$A$8:$M$169,3,FALSE))="","",VLOOKUP(RIGHT(V89,2)*4-2,さくら!$A$8:$M$169,3,FALSE))</f>
        <v>0</v>
      </c>
      <c r="Y89">
        <f>IF(ISERROR(VLOOKUP(RIGHT(V89,2)*4-3,さくら!$A$8:$M$169,4,FALSE))="","",VLOOKUP(RIGHT(V89,2)*4-3,さくら!$A$8:$M$169,4,FALSE))</f>
        <v>0</v>
      </c>
      <c r="Z89">
        <f>IF(ISERROR(VLOOKUP(RIGHT(V89,2)*4-3,さくら!$A$8:$M$169,5,FALSE))="","",VLOOKUP(RIGHT(V89,2)*4-3,さくら!$A$8:$M$169,5,FALSE))</f>
        <v>0</v>
      </c>
      <c r="AA89">
        <f>IF(ISERROR(VLOOKUP(RIGHT(V89,2)*4,さくら!$A$8:$M$169,3,FALSE))="","",VLOOKUP(RIGHT(V89,2)*4,さくら!$A$8:$M$169,3,FALSE))</f>
        <v>0</v>
      </c>
      <c r="AB89">
        <f>IF(ISERROR(VLOOKUP(RIGHT(V89,2)*4-1,さくら!$A$8:$M$169,4,FALSE))="","",VLOOKUP(RIGHT(V89,2)*4-1,さくら!$A$8:$M$169,4,FALSE))</f>
        <v>0</v>
      </c>
      <c r="AC89">
        <f>IF(ISERROR(VLOOKUP(RIGHT(V89,2)*4-1,さくら!$A$8:$M$169,5,FALSE))="","",VLOOKUP(RIGHT(V89,2)*4-1,さくら!$A$8:$M$169,5,FALSE))</f>
        <v>0</v>
      </c>
      <c r="AD89" s="105" t="str">
        <f>IF(ISERROR(VLOOKUP(RIGHT(V89,2)*4-3,さくら!$A$8:$M$169,2,FALSE))="","",VLOOKUP(RIGHT(V89,2)*4-3,さくら!$A$8:$M$169,2,FALSE))</f>
        <v/>
      </c>
    </row>
    <row r="90" spans="1:30" x14ac:dyDescent="0.2">
      <c r="A90">
        <v>8006</v>
      </c>
      <c r="B90">
        <f t="shared" si="6"/>
        <v>8006</v>
      </c>
      <c r="C90">
        <f>IF(ISERROR(VLOOKUP(RIGHT(A90,2)*4-2,さくら!$A$8:$M$169,3,FALSE))="","",VLOOKUP(RIGHT(A90,2)*4-2,さくら!$A$8:$M$169,3,FALSE))</f>
        <v>0</v>
      </c>
      <c r="D90">
        <f>IF(ISERROR(VLOOKUP(RIGHT(A90,2)*4-3,さくら!$A$8:$M$169,4,FALSE))="","",VLOOKUP(RIGHT(A90,2)*4-3,さくら!$A$8:$M$169,4,FALSE))</f>
        <v>0</v>
      </c>
      <c r="E90">
        <f>IF(ISERROR(VLOOKUP(RIGHT(A90,2)*4-3,さくら!$A$8:$M$169,5,FALSE))="","",VLOOKUP(RIGHT(A90,2)*4-3,さくら!$A$8:$M$169,5,FALSE))</f>
        <v>0</v>
      </c>
      <c r="F90">
        <f>IF(ISERROR(VLOOKUP(RIGHT(A90,2)*4,さくら!$A$8:$M$169,3,FALSE))="","",VLOOKUP(RIGHT(A90,2)*4,さくら!$A$8:$M$169,3,FALSE))</f>
        <v>0</v>
      </c>
      <c r="G90">
        <f>IF(ISERROR(VLOOKUP(RIGHT(A90,2)*4-1,さくら!$A$8:$M$169,4,FALSE))="","",VLOOKUP(RIGHT(A90,2)*4-1,さくら!$A$8:$M$169,4,FALSE))</f>
        <v>0</v>
      </c>
      <c r="H90">
        <f>IF(ISERROR(VLOOKUP(RIGHT(A90,2)*4-1,さくら!$A$8:$M$169,5,FALSE))="","",VLOOKUP(RIGHT(A90,2)*4-1,さくら!$A$8:$M$169,5,FALSE))</f>
        <v>0</v>
      </c>
      <c r="I90" s="105" t="str">
        <f>IF(ISERROR(VLOOKUP(RIGHT(A90,2)*4-3,さくら!$A$8:$M$169,2,FALSE))="","",VLOOKUP(RIGHT(A90,2)*4-3,さくら!$A$8:$M$169,2,FALSE))</f>
        <v/>
      </c>
      <c r="L90">
        <v>8018</v>
      </c>
      <c r="M90">
        <f t="shared" si="5"/>
        <v>8018</v>
      </c>
      <c r="N90">
        <f>IF(ISERROR(VLOOKUP(RIGHT(L90,2)*4-2,さくら!$A$8:$M$169,3,FALSE))="","",VLOOKUP(RIGHT(L90,2)*4-2,さくら!$A$8:$M$169,3,FALSE))</f>
        <v>0</v>
      </c>
      <c r="O90">
        <f>IF(ISERROR(VLOOKUP(RIGHT(L90,2)*4-3,さくら!$A$8:$M$169,4,FALSE))="","",VLOOKUP(RIGHT(L90,2)*4-3,さくら!$A$8:$M$169,4,FALSE))</f>
        <v>0</v>
      </c>
      <c r="P90">
        <f>IF(ISERROR(VLOOKUP(RIGHT(L90,2)*4-3,さくら!$A$8:$M$169,5,FALSE))="","",VLOOKUP(RIGHT(L90,2)*4-3,さくら!$A$8:$M$169,5,FALSE))</f>
        <v>0</v>
      </c>
      <c r="Q90">
        <f>IF(ISERROR(VLOOKUP(RIGHT(L90,2)*4,さくら!$A$8:$M$169,3,FALSE))="","",VLOOKUP(RIGHT(L90,2)*4,さくら!$A$8:$M$169,3,FALSE))</f>
        <v>0</v>
      </c>
      <c r="R90">
        <f>IF(ISERROR(VLOOKUP(RIGHT(L90,2)*4-1,さくら!$A$8:$M$169,4,FALSE))="","",VLOOKUP(RIGHT(L90,2)*4-1,さくら!$A$8:$M$169,4,FALSE))</f>
        <v>0</v>
      </c>
      <c r="S90">
        <f>IF(ISERROR(VLOOKUP(RIGHT(L90,2)*4-1,さくら!$A$8:$M$169,5,FALSE))="","",VLOOKUP(RIGHT(L90,2)*4-1,さくら!$A$8:$M$169,5,FALSE))</f>
        <v>0</v>
      </c>
      <c r="T90" s="105" t="str">
        <f>IF(ISERROR(VLOOKUP(RIGHT(L90,2)*4-3,さくら!$A$8:$M$169,2,FALSE))="","",VLOOKUP(RIGHT(L90,2)*4-3,さくら!$A$8:$M$169,2,FALSE))</f>
        <v/>
      </c>
      <c r="V90">
        <v>8030</v>
      </c>
      <c r="W90">
        <f t="shared" si="4"/>
        <v>8030</v>
      </c>
      <c r="X90">
        <f>IF(ISERROR(VLOOKUP(RIGHT(V90,2)*4-2,さくら!$A$8:$M$169,3,FALSE))="","",VLOOKUP(RIGHT(V90,2)*4-2,さくら!$A$8:$M$169,3,FALSE))</f>
        <v>0</v>
      </c>
      <c r="Y90">
        <f>IF(ISERROR(VLOOKUP(RIGHT(V90,2)*4-3,さくら!$A$8:$M$169,4,FALSE))="","",VLOOKUP(RIGHT(V90,2)*4-3,さくら!$A$8:$M$169,4,FALSE))</f>
        <v>0</v>
      </c>
      <c r="Z90">
        <f>IF(ISERROR(VLOOKUP(RIGHT(V90,2)*4-3,さくら!$A$8:$M$169,5,FALSE))="","",VLOOKUP(RIGHT(V90,2)*4-3,さくら!$A$8:$M$169,5,FALSE))</f>
        <v>0</v>
      </c>
      <c r="AA90">
        <f>IF(ISERROR(VLOOKUP(RIGHT(V90,2)*4,さくら!$A$8:$M$169,3,FALSE))="","",VLOOKUP(RIGHT(V90,2)*4,さくら!$A$8:$M$169,3,FALSE))</f>
        <v>0</v>
      </c>
      <c r="AB90">
        <f>IF(ISERROR(VLOOKUP(RIGHT(V90,2)*4-1,さくら!$A$8:$M$169,4,FALSE))="","",VLOOKUP(RIGHT(V90,2)*4-1,さくら!$A$8:$M$169,4,FALSE))</f>
        <v>0</v>
      </c>
      <c r="AC90">
        <f>IF(ISERROR(VLOOKUP(RIGHT(V90,2)*4-1,さくら!$A$8:$M$169,5,FALSE))="","",VLOOKUP(RIGHT(V90,2)*4-1,さくら!$A$8:$M$169,5,FALSE))</f>
        <v>0</v>
      </c>
      <c r="AD90" s="105" t="str">
        <f>IF(ISERROR(VLOOKUP(RIGHT(V90,2)*4-3,さくら!$A$8:$M$169,2,FALSE))="","",VLOOKUP(RIGHT(V90,2)*4-3,さくら!$A$8:$M$169,2,FALSE))</f>
        <v/>
      </c>
    </row>
    <row r="91" spans="1:30" x14ac:dyDescent="0.2">
      <c r="A91">
        <v>8007</v>
      </c>
      <c r="B91">
        <f t="shared" si="6"/>
        <v>8007</v>
      </c>
      <c r="C91">
        <f>IF(ISERROR(VLOOKUP(RIGHT(A91,2)*4-2,さくら!$A$8:$M$169,3,FALSE))="","",VLOOKUP(RIGHT(A91,2)*4-2,さくら!$A$8:$M$169,3,FALSE))</f>
        <v>0</v>
      </c>
      <c r="D91">
        <f>IF(ISERROR(VLOOKUP(RIGHT(A91,2)*4-3,さくら!$A$8:$M$169,4,FALSE))="","",VLOOKUP(RIGHT(A91,2)*4-3,さくら!$A$8:$M$169,4,FALSE))</f>
        <v>0</v>
      </c>
      <c r="E91">
        <f>IF(ISERROR(VLOOKUP(RIGHT(A91,2)*4-3,さくら!$A$8:$M$169,5,FALSE))="","",VLOOKUP(RIGHT(A91,2)*4-3,さくら!$A$8:$M$169,5,FALSE))</f>
        <v>0</v>
      </c>
      <c r="F91">
        <f>IF(ISERROR(VLOOKUP(RIGHT(A91,2)*4,さくら!$A$8:$M$169,3,FALSE))="","",VLOOKUP(RIGHT(A91,2)*4,さくら!$A$8:$M$169,3,FALSE))</f>
        <v>0</v>
      </c>
      <c r="G91">
        <f>IF(ISERROR(VLOOKUP(RIGHT(A91,2)*4-1,さくら!$A$8:$M$169,4,FALSE))="","",VLOOKUP(RIGHT(A91,2)*4-1,さくら!$A$8:$M$169,4,FALSE))</f>
        <v>0</v>
      </c>
      <c r="H91">
        <f>IF(ISERROR(VLOOKUP(RIGHT(A91,2)*4-1,さくら!$A$8:$M$169,5,FALSE))="","",VLOOKUP(RIGHT(A91,2)*4-1,さくら!$A$8:$M$169,5,FALSE))</f>
        <v>0</v>
      </c>
      <c r="I91" s="105" t="str">
        <f>IF(ISERROR(VLOOKUP(RIGHT(A91,2)*4-3,さくら!$A$8:$M$169,2,FALSE))="","",VLOOKUP(RIGHT(A91,2)*4-3,さくら!$A$8:$M$169,2,FALSE))</f>
        <v/>
      </c>
      <c r="L91">
        <v>8019</v>
      </c>
      <c r="M91">
        <f t="shared" si="5"/>
        <v>8019</v>
      </c>
      <c r="N91">
        <f>IF(ISERROR(VLOOKUP(RIGHT(L91,2)*4-2,さくら!$A$8:$M$169,3,FALSE))="","",VLOOKUP(RIGHT(L91,2)*4-2,さくら!$A$8:$M$169,3,FALSE))</f>
        <v>0</v>
      </c>
      <c r="O91">
        <f>IF(ISERROR(VLOOKUP(RIGHT(L91,2)*4-3,さくら!$A$8:$M$169,4,FALSE))="","",VLOOKUP(RIGHT(L91,2)*4-3,さくら!$A$8:$M$169,4,FALSE))</f>
        <v>0</v>
      </c>
      <c r="P91">
        <f>IF(ISERROR(VLOOKUP(RIGHT(L91,2)*4-3,さくら!$A$8:$M$169,5,FALSE))="","",VLOOKUP(RIGHT(L91,2)*4-3,さくら!$A$8:$M$169,5,FALSE))</f>
        <v>0</v>
      </c>
      <c r="Q91">
        <f>IF(ISERROR(VLOOKUP(RIGHT(L91,2)*4,さくら!$A$8:$M$169,3,FALSE))="","",VLOOKUP(RIGHT(L91,2)*4,さくら!$A$8:$M$169,3,FALSE))</f>
        <v>0</v>
      </c>
      <c r="R91">
        <f>IF(ISERROR(VLOOKUP(RIGHT(L91,2)*4-1,さくら!$A$8:$M$169,4,FALSE))="","",VLOOKUP(RIGHT(L91,2)*4-1,さくら!$A$8:$M$169,4,FALSE))</f>
        <v>0</v>
      </c>
      <c r="S91">
        <f>IF(ISERROR(VLOOKUP(RIGHT(L91,2)*4-1,さくら!$A$8:$M$169,5,FALSE))="","",VLOOKUP(RIGHT(L91,2)*4-1,さくら!$A$8:$M$169,5,FALSE))</f>
        <v>0</v>
      </c>
      <c r="T91" s="105" t="str">
        <f>IF(ISERROR(VLOOKUP(RIGHT(L91,2)*4-3,さくら!$A$8:$M$169,2,FALSE))="","",VLOOKUP(RIGHT(L91,2)*4-3,さくら!$A$8:$M$169,2,FALSE))</f>
        <v/>
      </c>
      <c r="V91">
        <v>8031</v>
      </c>
      <c r="W91">
        <f t="shared" si="4"/>
        <v>8031</v>
      </c>
      <c r="X91">
        <f>IF(ISERROR(VLOOKUP(RIGHT(V91,2)*4-2,さくら!$A$8:$M$169,3,FALSE))="","",VLOOKUP(RIGHT(V91,2)*4-2,さくら!$A$8:$M$169,3,FALSE))</f>
        <v>0</v>
      </c>
      <c r="Y91">
        <f>IF(ISERROR(VLOOKUP(RIGHT(V91,2)*4-3,さくら!$A$8:$M$169,4,FALSE))="","",VLOOKUP(RIGHT(V91,2)*4-3,さくら!$A$8:$M$169,4,FALSE))</f>
        <v>0</v>
      </c>
      <c r="Z91">
        <f>IF(ISERROR(VLOOKUP(RIGHT(V91,2)*4-3,さくら!$A$8:$M$169,5,FALSE))="","",VLOOKUP(RIGHT(V91,2)*4-3,さくら!$A$8:$M$169,5,FALSE))</f>
        <v>0</v>
      </c>
      <c r="AA91">
        <f>IF(ISERROR(VLOOKUP(RIGHT(V91,2)*4,さくら!$A$8:$M$169,3,FALSE))="","",VLOOKUP(RIGHT(V91,2)*4,さくら!$A$8:$M$169,3,FALSE))</f>
        <v>0</v>
      </c>
      <c r="AB91">
        <f>IF(ISERROR(VLOOKUP(RIGHT(V91,2)*4-1,さくら!$A$8:$M$169,4,FALSE))="","",VLOOKUP(RIGHT(V91,2)*4-1,さくら!$A$8:$M$169,4,FALSE))</f>
        <v>0</v>
      </c>
      <c r="AC91">
        <f>IF(ISERROR(VLOOKUP(RIGHT(V91,2)*4-1,さくら!$A$8:$M$169,5,FALSE))="","",VLOOKUP(RIGHT(V91,2)*4-1,さくら!$A$8:$M$169,5,FALSE))</f>
        <v>0</v>
      </c>
      <c r="AD91" s="105" t="str">
        <f>IF(ISERROR(VLOOKUP(RIGHT(V91,2)*4-3,さくら!$A$8:$M$169,2,FALSE))="","",VLOOKUP(RIGHT(V91,2)*4-3,さくら!$A$8:$M$169,2,FALSE))</f>
        <v/>
      </c>
    </row>
    <row r="92" spans="1:30" x14ac:dyDescent="0.2">
      <c r="A92">
        <v>8008</v>
      </c>
      <c r="B92">
        <f t="shared" si="6"/>
        <v>8008</v>
      </c>
      <c r="C92">
        <f>IF(ISERROR(VLOOKUP(RIGHT(A92,2)*4-2,さくら!$A$8:$M$169,3,FALSE))="","",VLOOKUP(RIGHT(A92,2)*4-2,さくら!$A$8:$M$169,3,FALSE))</f>
        <v>0</v>
      </c>
      <c r="D92">
        <f>IF(ISERROR(VLOOKUP(RIGHT(A92,2)*4-3,さくら!$A$8:$M$169,4,FALSE))="","",VLOOKUP(RIGHT(A92,2)*4-3,さくら!$A$8:$M$169,4,FALSE))</f>
        <v>0</v>
      </c>
      <c r="E92">
        <f>IF(ISERROR(VLOOKUP(RIGHT(A92,2)*4-3,さくら!$A$8:$M$169,5,FALSE))="","",VLOOKUP(RIGHT(A92,2)*4-3,さくら!$A$8:$M$169,5,FALSE))</f>
        <v>0</v>
      </c>
      <c r="F92">
        <f>IF(ISERROR(VLOOKUP(RIGHT(A92,2)*4,さくら!$A$8:$M$169,3,FALSE))="","",VLOOKUP(RIGHT(A92,2)*4,さくら!$A$8:$M$169,3,FALSE))</f>
        <v>0</v>
      </c>
      <c r="G92">
        <f>IF(ISERROR(VLOOKUP(RIGHT(A92,2)*4-1,さくら!$A$8:$M$169,4,FALSE))="","",VLOOKUP(RIGHT(A92,2)*4-1,さくら!$A$8:$M$169,4,FALSE))</f>
        <v>0</v>
      </c>
      <c r="H92">
        <f>IF(ISERROR(VLOOKUP(RIGHT(A92,2)*4-1,さくら!$A$8:$M$169,5,FALSE))="","",VLOOKUP(RIGHT(A92,2)*4-1,さくら!$A$8:$M$169,5,FALSE))</f>
        <v>0</v>
      </c>
      <c r="I92" s="105" t="str">
        <f>IF(ISERROR(VLOOKUP(RIGHT(A92,2)*4-3,さくら!$A$8:$M$169,2,FALSE))="","",VLOOKUP(RIGHT(A92,2)*4-3,さくら!$A$8:$M$169,2,FALSE))</f>
        <v/>
      </c>
      <c r="L92">
        <v>8020</v>
      </c>
      <c r="M92">
        <f t="shared" si="5"/>
        <v>8020</v>
      </c>
      <c r="N92">
        <f>IF(ISERROR(VLOOKUP(RIGHT(L92,2)*4-2,さくら!$A$8:$M$169,3,FALSE))="","",VLOOKUP(RIGHT(L92,2)*4-2,さくら!$A$8:$M$169,3,FALSE))</f>
        <v>0</v>
      </c>
      <c r="O92">
        <f>IF(ISERROR(VLOOKUP(RIGHT(L92,2)*4-3,さくら!$A$8:$M$169,4,FALSE))="","",VLOOKUP(RIGHT(L92,2)*4-3,さくら!$A$8:$M$169,4,FALSE))</f>
        <v>0</v>
      </c>
      <c r="P92">
        <f>IF(ISERROR(VLOOKUP(RIGHT(L92,2)*4-3,さくら!$A$8:$M$169,5,FALSE))="","",VLOOKUP(RIGHT(L92,2)*4-3,さくら!$A$8:$M$169,5,FALSE))</f>
        <v>0</v>
      </c>
      <c r="Q92">
        <f>IF(ISERROR(VLOOKUP(RIGHT(L92,2)*4,さくら!$A$8:$M$169,3,FALSE))="","",VLOOKUP(RIGHT(L92,2)*4,さくら!$A$8:$M$169,3,FALSE))</f>
        <v>0</v>
      </c>
      <c r="R92">
        <f>IF(ISERROR(VLOOKUP(RIGHT(L92,2)*4-1,さくら!$A$8:$M$169,4,FALSE))="","",VLOOKUP(RIGHT(L92,2)*4-1,さくら!$A$8:$M$169,4,FALSE))</f>
        <v>0</v>
      </c>
      <c r="S92">
        <f>IF(ISERROR(VLOOKUP(RIGHT(L92,2)*4-1,さくら!$A$8:$M$169,5,FALSE))="","",VLOOKUP(RIGHT(L92,2)*4-1,さくら!$A$8:$M$169,5,FALSE))</f>
        <v>0</v>
      </c>
      <c r="T92" s="105" t="str">
        <f>IF(ISERROR(VLOOKUP(RIGHT(L92,2)*4-3,さくら!$A$8:$M$169,2,FALSE))="","",VLOOKUP(RIGHT(L92,2)*4-3,さくら!$A$8:$M$169,2,FALSE))</f>
        <v/>
      </c>
      <c r="V92">
        <v>8032</v>
      </c>
      <c r="W92">
        <f t="shared" si="4"/>
        <v>8032</v>
      </c>
      <c r="X92">
        <f>IF(ISERROR(VLOOKUP(RIGHT(V92,2)*4-2,さくら!$A$8:$M$169,3,FALSE))="","",VLOOKUP(RIGHT(V92,2)*4-2,さくら!$A$8:$M$169,3,FALSE))</f>
        <v>0</v>
      </c>
      <c r="Y92">
        <f>IF(ISERROR(VLOOKUP(RIGHT(V92,2)*4-3,さくら!$A$8:$M$169,4,FALSE))="","",VLOOKUP(RIGHT(V92,2)*4-3,さくら!$A$8:$M$169,4,FALSE))</f>
        <v>0</v>
      </c>
      <c r="Z92">
        <f>IF(ISERROR(VLOOKUP(RIGHT(V92,2)*4-3,さくら!$A$8:$M$169,5,FALSE))="","",VLOOKUP(RIGHT(V92,2)*4-3,さくら!$A$8:$M$169,5,FALSE))</f>
        <v>0</v>
      </c>
      <c r="AA92">
        <f>IF(ISERROR(VLOOKUP(RIGHT(V92,2)*4,さくら!$A$8:$M$169,3,FALSE))="","",VLOOKUP(RIGHT(V92,2)*4,さくら!$A$8:$M$169,3,FALSE))</f>
        <v>0</v>
      </c>
      <c r="AB92">
        <f>IF(ISERROR(VLOOKUP(RIGHT(V92,2)*4-1,さくら!$A$8:$M$169,4,FALSE))="","",VLOOKUP(RIGHT(V92,2)*4-1,さくら!$A$8:$M$169,4,FALSE))</f>
        <v>0</v>
      </c>
      <c r="AC92">
        <f>IF(ISERROR(VLOOKUP(RIGHT(V92,2)*4-1,さくら!$A$8:$M$169,5,FALSE))="","",VLOOKUP(RIGHT(V92,2)*4-1,さくら!$A$8:$M$169,5,FALSE))</f>
        <v>0</v>
      </c>
      <c r="AD92" s="105" t="str">
        <f>IF(ISERROR(VLOOKUP(RIGHT(V92,2)*4-3,さくら!$A$8:$M$169,2,FALSE))="","",VLOOKUP(RIGHT(V92,2)*4-3,さくら!$A$8:$M$169,2,FALSE))</f>
        <v/>
      </c>
    </row>
    <row r="93" spans="1:30" x14ac:dyDescent="0.2">
      <c r="A93">
        <v>8009</v>
      </c>
      <c r="B93">
        <f t="shared" si="6"/>
        <v>8009</v>
      </c>
      <c r="C93">
        <f>IF(ISERROR(VLOOKUP(RIGHT(A93,2)*4-2,さくら!$A$8:$M$169,3,FALSE))="","",VLOOKUP(RIGHT(A93,2)*4-2,さくら!$A$8:$M$169,3,FALSE))</f>
        <v>0</v>
      </c>
      <c r="D93">
        <f>IF(ISERROR(VLOOKUP(RIGHT(A93,2)*4-3,さくら!$A$8:$M$169,4,FALSE))="","",VLOOKUP(RIGHT(A93,2)*4-3,さくら!$A$8:$M$169,4,FALSE))</f>
        <v>0</v>
      </c>
      <c r="E93">
        <f>IF(ISERROR(VLOOKUP(RIGHT(A93,2)*4-3,さくら!$A$8:$M$169,5,FALSE))="","",VLOOKUP(RIGHT(A93,2)*4-3,さくら!$A$8:$M$169,5,FALSE))</f>
        <v>0</v>
      </c>
      <c r="F93">
        <f>IF(ISERROR(VLOOKUP(RIGHT(A93,2)*4,さくら!$A$8:$M$169,3,FALSE))="","",VLOOKUP(RIGHT(A93,2)*4,さくら!$A$8:$M$169,3,FALSE))</f>
        <v>0</v>
      </c>
      <c r="G93">
        <f>IF(ISERROR(VLOOKUP(RIGHT(A93,2)*4-1,さくら!$A$8:$M$169,4,FALSE))="","",VLOOKUP(RIGHT(A93,2)*4-1,さくら!$A$8:$M$169,4,FALSE))</f>
        <v>0</v>
      </c>
      <c r="H93">
        <f>IF(ISERROR(VLOOKUP(RIGHT(A93,2)*4-1,さくら!$A$8:$M$169,5,FALSE))="","",VLOOKUP(RIGHT(A93,2)*4-1,さくら!$A$8:$M$169,5,FALSE))</f>
        <v>0</v>
      </c>
      <c r="I93" s="105" t="str">
        <f>IF(ISERROR(VLOOKUP(RIGHT(A93,2)*4-3,さくら!$A$8:$M$169,2,FALSE))="","",VLOOKUP(RIGHT(A93,2)*4-3,さくら!$A$8:$M$169,2,FALSE))</f>
        <v/>
      </c>
      <c r="L93">
        <v>8021</v>
      </c>
      <c r="M93">
        <f t="shared" si="5"/>
        <v>8021</v>
      </c>
      <c r="N93">
        <f>IF(ISERROR(VLOOKUP(RIGHT(L93,2)*4-2,さくら!$A$8:$M$169,3,FALSE))="","",VLOOKUP(RIGHT(L93,2)*4-2,さくら!$A$8:$M$169,3,FALSE))</f>
        <v>0</v>
      </c>
      <c r="O93">
        <f>IF(ISERROR(VLOOKUP(RIGHT(L93,2)*4-3,さくら!$A$8:$M$169,4,FALSE))="","",VLOOKUP(RIGHT(L93,2)*4-3,さくら!$A$8:$M$169,4,FALSE))</f>
        <v>0</v>
      </c>
      <c r="P93">
        <f>IF(ISERROR(VLOOKUP(RIGHT(L93,2)*4-3,さくら!$A$8:$M$169,5,FALSE))="","",VLOOKUP(RIGHT(L93,2)*4-3,さくら!$A$8:$M$169,5,FALSE))</f>
        <v>0</v>
      </c>
      <c r="Q93">
        <f>IF(ISERROR(VLOOKUP(RIGHT(L93,2)*4,さくら!$A$8:$M$169,3,FALSE))="","",VLOOKUP(RIGHT(L93,2)*4,さくら!$A$8:$M$169,3,FALSE))</f>
        <v>0</v>
      </c>
      <c r="R93">
        <f>IF(ISERROR(VLOOKUP(RIGHT(L93,2)*4-1,さくら!$A$8:$M$169,4,FALSE))="","",VLOOKUP(RIGHT(L93,2)*4-1,さくら!$A$8:$M$169,4,FALSE))</f>
        <v>0</v>
      </c>
      <c r="S93">
        <f>IF(ISERROR(VLOOKUP(RIGHT(L93,2)*4-1,さくら!$A$8:$M$169,5,FALSE))="","",VLOOKUP(RIGHT(L93,2)*4-1,さくら!$A$8:$M$169,5,FALSE))</f>
        <v>0</v>
      </c>
      <c r="T93" s="105" t="str">
        <f>IF(ISERROR(VLOOKUP(RIGHT(L93,2)*4-3,さくら!$A$8:$M$169,2,FALSE))="","",VLOOKUP(RIGHT(L93,2)*4-3,さくら!$A$8:$M$169,2,FALSE))</f>
        <v/>
      </c>
      <c r="V93">
        <v>8033</v>
      </c>
      <c r="W93">
        <f t="shared" si="4"/>
        <v>8033</v>
      </c>
      <c r="X93">
        <f>IF(ISERROR(VLOOKUP(RIGHT(V93,2)*4-2,さくら!$A$8:$M$169,3,FALSE))="","",VLOOKUP(RIGHT(V93,2)*4-2,さくら!$A$8:$M$169,3,FALSE))</f>
        <v>0</v>
      </c>
      <c r="Y93">
        <f>IF(ISERROR(VLOOKUP(RIGHT(V93,2)*4-3,さくら!$A$8:$M$169,4,FALSE))="","",VLOOKUP(RIGHT(V93,2)*4-3,さくら!$A$8:$M$169,4,FALSE))</f>
        <v>0</v>
      </c>
      <c r="Z93">
        <f>IF(ISERROR(VLOOKUP(RIGHT(V93,2)*4-3,さくら!$A$8:$M$169,5,FALSE))="","",VLOOKUP(RIGHT(V93,2)*4-3,さくら!$A$8:$M$169,5,FALSE))</f>
        <v>0</v>
      </c>
      <c r="AA93">
        <f>IF(ISERROR(VLOOKUP(RIGHT(V93,2)*4,さくら!$A$8:$M$169,3,FALSE))="","",VLOOKUP(RIGHT(V93,2)*4,さくら!$A$8:$M$169,3,FALSE))</f>
        <v>0</v>
      </c>
      <c r="AB93">
        <f>IF(ISERROR(VLOOKUP(RIGHT(V93,2)*4-1,さくら!$A$8:$M$169,4,FALSE))="","",VLOOKUP(RIGHT(V93,2)*4-1,さくら!$A$8:$M$169,4,FALSE))</f>
        <v>0</v>
      </c>
      <c r="AC93">
        <f>IF(ISERROR(VLOOKUP(RIGHT(V93,2)*4-1,さくら!$A$8:$M$169,5,FALSE))="","",VLOOKUP(RIGHT(V93,2)*4-1,さくら!$A$8:$M$169,5,FALSE))</f>
        <v>0</v>
      </c>
      <c r="AD93" s="105" t="str">
        <f>IF(ISERROR(VLOOKUP(RIGHT(V93,2)*4-3,さくら!$A$8:$M$169,2,FALSE))="","",VLOOKUP(RIGHT(V93,2)*4-3,さくら!$A$8:$M$169,2,FALSE))</f>
        <v/>
      </c>
    </row>
    <row r="94" spans="1:30" x14ac:dyDescent="0.2">
      <c r="A94">
        <v>8010</v>
      </c>
      <c r="B94">
        <f t="shared" si="6"/>
        <v>8010</v>
      </c>
      <c r="C94">
        <f>IF(ISERROR(VLOOKUP(RIGHT(A94,2)*4-2,さくら!$A$8:$M$169,3,FALSE))="","",VLOOKUP(RIGHT(A94,2)*4-2,さくら!$A$8:$M$169,3,FALSE))</f>
        <v>0</v>
      </c>
      <c r="D94">
        <f>IF(ISERROR(VLOOKUP(RIGHT(A94,2)*4-3,さくら!$A$8:$M$169,4,FALSE))="","",VLOOKUP(RIGHT(A94,2)*4-3,さくら!$A$8:$M$169,4,FALSE))</f>
        <v>0</v>
      </c>
      <c r="E94">
        <f>IF(ISERROR(VLOOKUP(RIGHT(A94,2)*4-3,さくら!$A$8:$M$169,5,FALSE))="","",VLOOKUP(RIGHT(A94,2)*4-3,さくら!$A$8:$M$169,5,FALSE))</f>
        <v>0</v>
      </c>
      <c r="F94">
        <f>IF(ISERROR(VLOOKUP(RIGHT(A94,2)*4,さくら!$A$8:$M$169,3,FALSE))="","",VLOOKUP(RIGHT(A94,2)*4,さくら!$A$8:$M$169,3,FALSE))</f>
        <v>0</v>
      </c>
      <c r="G94">
        <f>IF(ISERROR(VLOOKUP(RIGHT(A94,2)*4-1,さくら!$A$8:$M$169,4,FALSE))="","",VLOOKUP(RIGHT(A94,2)*4-1,さくら!$A$8:$M$169,4,FALSE))</f>
        <v>0</v>
      </c>
      <c r="H94">
        <f>IF(ISERROR(VLOOKUP(RIGHT(A94,2)*4-1,さくら!$A$8:$M$169,5,FALSE))="","",VLOOKUP(RIGHT(A94,2)*4-1,さくら!$A$8:$M$169,5,FALSE))</f>
        <v>0</v>
      </c>
      <c r="I94" s="105" t="str">
        <f>IF(ISERROR(VLOOKUP(RIGHT(A94,2)*4-3,さくら!$A$8:$M$169,2,FALSE))="","",VLOOKUP(RIGHT(A94,2)*4-3,さくら!$A$8:$M$169,2,FALSE))</f>
        <v/>
      </c>
      <c r="L94">
        <v>8022</v>
      </c>
      <c r="M94">
        <f t="shared" si="5"/>
        <v>8022</v>
      </c>
      <c r="N94">
        <f>IF(ISERROR(VLOOKUP(RIGHT(L94,2)*4-2,さくら!$A$8:$M$169,3,FALSE))="","",VLOOKUP(RIGHT(L94,2)*4-2,さくら!$A$8:$M$169,3,FALSE))</f>
        <v>0</v>
      </c>
      <c r="O94">
        <f>IF(ISERROR(VLOOKUP(RIGHT(L94,2)*4-3,さくら!$A$8:$M$169,4,FALSE))="","",VLOOKUP(RIGHT(L94,2)*4-3,さくら!$A$8:$M$169,4,FALSE))</f>
        <v>0</v>
      </c>
      <c r="P94">
        <f>IF(ISERROR(VLOOKUP(RIGHT(L94,2)*4-3,さくら!$A$8:$M$169,5,FALSE))="","",VLOOKUP(RIGHT(L94,2)*4-3,さくら!$A$8:$M$169,5,FALSE))</f>
        <v>0</v>
      </c>
      <c r="Q94">
        <f>IF(ISERROR(VLOOKUP(RIGHT(L94,2)*4,さくら!$A$8:$M$169,3,FALSE))="","",VLOOKUP(RIGHT(L94,2)*4,さくら!$A$8:$M$169,3,FALSE))</f>
        <v>0</v>
      </c>
      <c r="R94">
        <f>IF(ISERROR(VLOOKUP(RIGHT(L94,2)*4-1,さくら!$A$8:$M$169,4,FALSE))="","",VLOOKUP(RIGHT(L94,2)*4-1,さくら!$A$8:$M$169,4,FALSE))</f>
        <v>0</v>
      </c>
      <c r="S94">
        <f>IF(ISERROR(VLOOKUP(RIGHT(L94,2)*4-1,さくら!$A$8:$M$169,5,FALSE))="","",VLOOKUP(RIGHT(L94,2)*4-1,さくら!$A$8:$M$169,5,FALSE))</f>
        <v>0</v>
      </c>
      <c r="T94" s="105" t="str">
        <f>IF(ISERROR(VLOOKUP(RIGHT(L94,2)*4-3,さくら!$A$8:$M$169,2,FALSE))="","",VLOOKUP(RIGHT(L94,2)*4-3,さくら!$A$8:$M$169,2,FALSE))</f>
        <v/>
      </c>
      <c r="V94">
        <v>8034</v>
      </c>
      <c r="W94">
        <f t="shared" si="4"/>
        <v>8034</v>
      </c>
      <c r="X94">
        <f>IF(ISERROR(VLOOKUP(RIGHT(V94,2)*4-2,さくら!$A$8:$M$169,3,FALSE))="","",VLOOKUP(RIGHT(V94,2)*4-2,さくら!$A$8:$M$169,3,FALSE))</f>
        <v>0</v>
      </c>
      <c r="Y94">
        <f>IF(ISERROR(VLOOKUP(RIGHT(V94,2)*4-3,さくら!$A$8:$M$169,4,FALSE))="","",VLOOKUP(RIGHT(V94,2)*4-3,さくら!$A$8:$M$169,4,FALSE))</f>
        <v>0</v>
      </c>
      <c r="Z94">
        <f>IF(ISERROR(VLOOKUP(RIGHT(V94,2)*4-3,さくら!$A$8:$M$169,5,FALSE))="","",VLOOKUP(RIGHT(V94,2)*4-3,さくら!$A$8:$M$169,5,FALSE))</f>
        <v>0</v>
      </c>
      <c r="AA94">
        <f>IF(ISERROR(VLOOKUP(RIGHT(V94,2)*4,さくら!$A$8:$M$169,3,FALSE))="","",VLOOKUP(RIGHT(V94,2)*4,さくら!$A$8:$M$169,3,FALSE))</f>
        <v>0</v>
      </c>
      <c r="AB94">
        <f>IF(ISERROR(VLOOKUP(RIGHT(V94,2)*4-1,さくら!$A$8:$M$169,4,FALSE))="","",VLOOKUP(RIGHT(V94,2)*4-1,さくら!$A$8:$M$169,4,FALSE))</f>
        <v>0</v>
      </c>
      <c r="AC94">
        <f>IF(ISERROR(VLOOKUP(RIGHT(V94,2)*4-1,さくら!$A$8:$M$169,5,FALSE))="","",VLOOKUP(RIGHT(V94,2)*4-1,さくら!$A$8:$M$169,5,FALSE))</f>
        <v>0</v>
      </c>
      <c r="AD94" s="105" t="str">
        <f>IF(ISERROR(VLOOKUP(RIGHT(V94,2)*4-3,さくら!$A$8:$M$169,2,FALSE))="","",VLOOKUP(RIGHT(V94,2)*4-3,さくら!$A$8:$M$169,2,FALSE))</f>
        <v/>
      </c>
    </row>
    <row r="95" spans="1:30" x14ac:dyDescent="0.2">
      <c r="A95">
        <v>8011</v>
      </c>
      <c r="B95">
        <f>$J$1*100000+A95</f>
        <v>8011</v>
      </c>
      <c r="C95">
        <f>IF(ISERROR(VLOOKUP(RIGHT(A95,2)*4-2,さくら!$A$8:$M$169,3,FALSE))="","",VLOOKUP(RIGHT(A95,2)*4-2,さくら!$A$8:$M$169,3,FALSE))</f>
        <v>0</v>
      </c>
      <c r="D95">
        <f>IF(ISERROR(VLOOKUP(RIGHT(A95,2)*4-3,さくら!$A$8:$M$169,4,FALSE))="","",VLOOKUP(RIGHT(A95,2)*4-3,さくら!$A$8:$M$169,4,FALSE))</f>
        <v>0</v>
      </c>
      <c r="E95">
        <f>IF(ISERROR(VLOOKUP(RIGHT(A95,2)*4-3,さくら!$A$8:$M$169,5,FALSE))="","",VLOOKUP(RIGHT(A95,2)*4-3,さくら!$A$8:$M$169,5,FALSE))</f>
        <v>0</v>
      </c>
      <c r="F95">
        <f>IF(ISERROR(VLOOKUP(RIGHT(A95,2)*4,さくら!$A$8:$M$169,3,FALSE))="","",VLOOKUP(RIGHT(A95,2)*4,さくら!$A$8:$M$169,3,FALSE))</f>
        <v>0</v>
      </c>
      <c r="G95">
        <f>IF(ISERROR(VLOOKUP(RIGHT(A95,2)*4-1,さくら!$A$8:$M$169,4,FALSE))="","",VLOOKUP(RIGHT(A95,2)*4-1,さくら!$A$8:$M$169,4,FALSE))</f>
        <v>0</v>
      </c>
      <c r="H95">
        <f>IF(ISERROR(VLOOKUP(RIGHT(A95,2)*4-1,さくら!$A$8:$M$169,5,FALSE))="","",VLOOKUP(RIGHT(A95,2)*4-1,さくら!$A$8:$M$169,5,FALSE))</f>
        <v>0</v>
      </c>
      <c r="I95" s="105" t="str">
        <f>IF(ISERROR(VLOOKUP(RIGHT(A95,2)*4-3,さくら!$A$8:$M$169,2,FALSE))="","",VLOOKUP(RIGHT(A95,2)*4-3,さくら!$A$8:$M$169,2,FALSE))</f>
        <v/>
      </c>
      <c r="L95">
        <v>8023</v>
      </c>
      <c r="M95">
        <f t="shared" si="5"/>
        <v>8023</v>
      </c>
      <c r="N95">
        <f>IF(ISERROR(VLOOKUP(RIGHT(L95,2)*4-2,さくら!$A$8:$M$169,3,FALSE))="","",VLOOKUP(RIGHT(L95,2)*4-2,さくら!$A$8:$M$169,3,FALSE))</f>
        <v>0</v>
      </c>
      <c r="O95">
        <f>IF(ISERROR(VLOOKUP(RIGHT(L95,2)*4-3,さくら!$A$8:$M$169,4,FALSE))="","",VLOOKUP(RIGHT(L95,2)*4-3,さくら!$A$8:$M$169,4,FALSE))</f>
        <v>0</v>
      </c>
      <c r="P95">
        <f>IF(ISERROR(VLOOKUP(RIGHT(L95,2)*4-3,さくら!$A$8:$M$169,5,FALSE))="","",VLOOKUP(RIGHT(L95,2)*4-3,さくら!$A$8:$M$169,5,FALSE))</f>
        <v>0</v>
      </c>
      <c r="Q95">
        <f>IF(ISERROR(VLOOKUP(RIGHT(L95,2)*4,さくら!$A$8:$M$169,3,FALSE))="","",VLOOKUP(RIGHT(L95,2)*4,さくら!$A$8:$M$169,3,FALSE))</f>
        <v>0</v>
      </c>
      <c r="R95">
        <f>IF(ISERROR(VLOOKUP(RIGHT(L95,2)*4-1,さくら!$A$8:$M$169,4,FALSE))="","",VLOOKUP(RIGHT(L95,2)*4-1,さくら!$A$8:$M$169,4,FALSE))</f>
        <v>0</v>
      </c>
      <c r="S95">
        <f>IF(ISERROR(VLOOKUP(RIGHT(L95,2)*4-1,さくら!$A$8:$M$169,5,FALSE))="","",VLOOKUP(RIGHT(L95,2)*4-1,さくら!$A$8:$M$169,5,FALSE))</f>
        <v>0</v>
      </c>
      <c r="T95" s="105" t="str">
        <f>IF(ISERROR(VLOOKUP(RIGHT(L95,2)*4-3,さくら!$A$8:$M$169,2,FALSE))="","",VLOOKUP(RIGHT(L95,2)*4-3,さくら!$A$8:$M$169,2,FALSE))</f>
        <v/>
      </c>
      <c r="V95">
        <v>8035</v>
      </c>
      <c r="W95">
        <f t="shared" si="4"/>
        <v>8035</v>
      </c>
      <c r="X95">
        <f>IF(ISERROR(VLOOKUP(RIGHT(V95,2)*4-2,さくら!$A$8:$M$169,3,FALSE))="","",VLOOKUP(RIGHT(V95,2)*4-2,さくら!$A$8:$M$169,3,FALSE))</f>
        <v>0</v>
      </c>
      <c r="Y95">
        <f>IF(ISERROR(VLOOKUP(RIGHT(V95,2)*4-3,さくら!$A$8:$M$169,4,FALSE))="","",VLOOKUP(RIGHT(V95,2)*4-3,さくら!$A$8:$M$169,4,FALSE))</f>
        <v>0</v>
      </c>
      <c r="Z95">
        <f>IF(ISERROR(VLOOKUP(RIGHT(V95,2)*4-3,さくら!$A$8:$M$169,5,FALSE))="","",VLOOKUP(RIGHT(V95,2)*4-3,さくら!$A$8:$M$169,5,FALSE))</f>
        <v>0</v>
      </c>
      <c r="AA95">
        <f>IF(ISERROR(VLOOKUP(RIGHT(V95,2)*4,さくら!$A$8:$M$169,3,FALSE))="","",VLOOKUP(RIGHT(V95,2)*4,さくら!$A$8:$M$169,3,FALSE))</f>
        <v>0</v>
      </c>
      <c r="AB95">
        <f>IF(ISERROR(VLOOKUP(RIGHT(V95,2)*4-1,さくら!$A$8:$M$169,4,FALSE))="","",VLOOKUP(RIGHT(V95,2)*4-1,さくら!$A$8:$M$169,4,FALSE))</f>
        <v>0</v>
      </c>
      <c r="AC95">
        <f>IF(ISERROR(VLOOKUP(RIGHT(V95,2)*4-1,さくら!$A$8:$M$169,5,FALSE))="","",VLOOKUP(RIGHT(V95,2)*4-1,さくら!$A$8:$M$169,5,FALSE))</f>
        <v>0</v>
      </c>
      <c r="AD95" s="105" t="str">
        <f>IF(ISERROR(VLOOKUP(RIGHT(V95,2)*4-3,さくら!$A$8:$M$169,2,FALSE))="","",VLOOKUP(RIGHT(V95,2)*4-3,さくら!$A$8:$M$169,2,FALSE))</f>
        <v/>
      </c>
    </row>
    <row r="96" spans="1:30" ht="13.5" thickBot="1" x14ac:dyDescent="0.25">
      <c r="A96" s="106">
        <v>8012</v>
      </c>
      <c r="B96" s="106">
        <f>$J$1*100000+A96</f>
        <v>8012</v>
      </c>
      <c r="C96" s="106">
        <f>IF(ISERROR(VLOOKUP(RIGHT(A96,2)*4-2,さくら!$A$8:$M$169,3,FALSE))="","",VLOOKUP(RIGHT(A96,2)*4-2,さくら!$A$8:$M$169,3,FALSE))</f>
        <v>0</v>
      </c>
      <c r="D96" s="106">
        <f>IF(ISERROR(VLOOKUP(RIGHT(A96,2)*4-3,さくら!$A$8:$M$169,4,FALSE))="","",VLOOKUP(RIGHT(A96,2)*4-3,さくら!$A$8:$M$169,4,FALSE))</f>
        <v>0</v>
      </c>
      <c r="E96" s="106">
        <f>IF(ISERROR(VLOOKUP(RIGHT(A96,2)*4-3,さくら!$A$8:$M$169,5,FALSE))="","",VLOOKUP(RIGHT(A96,2)*4-3,さくら!$A$8:$M$169,5,FALSE))</f>
        <v>0</v>
      </c>
      <c r="F96" s="106">
        <f>IF(ISERROR(VLOOKUP(RIGHT(A96,2)*4,さくら!$A$8:$M$169,3,FALSE))="","",VLOOKUP(RIGHT(A96,2)*4,さくら!$A$8:$M$169,3,FALSE))</f>
        <v>0</v>
      </c>
      <c r="G96" s="106">
        <f>IF(ISERROR(VLOOKUP(RIGHT(A96,2)*4-1,さくら!$A$8:$M$169,4,FALSE))="","",VLOOKUP(RIGHT(A96,2)*4-1,さくら!$A$8:$M$169,4,FALSE))</f>
        <v>0</v>
      </c>
      <c r="H96" s="106">
        <f>IF(ISERROR(VLOOKUP(RIGHT(A96,2)*4-1,さくら!$A$8:$M$169,5,FALSE))="","",VLOOKUP(RIGHT(A96,2)*4-1,さくら!$A$8:$M$169,5,FALSE))</f>
        <v>0</v>
      </c>
      <c r="I96" s="107" t="str">
        <f>IF(ISERROR(VLOOKUP(RIGHT(A96,2)*4-3,さくら!$A$8:$M$169,2,FALSE))="","",VLOOKUP(RIGHT(A96,2)*4-3,さくら!$A$8:$M$169,2,FALSE))</f>
        <v/>
      </c>
      <c r="J96" s="106"/>
      <c r="K96" s="106"/>
      <c r="L96" s="106">
        <v>8024</v>
      </c>
      <c r="M96" s="106">
        <f t="shared" si="5"/>
        <v>8024</v>
      </c>
      <c r="N96" s="106">
        <f>IF(ISERROR(VLOOKUP(RIGHT(L96,2)*4-2,さくら!$A$8:$M$169,3,FALSE))="","",VLOOKUP(RIGHT(L96,2)*4-2,さくら!$A$8:$M$169,3,FALSE))</f>
        <v>0</v>
      </c>
      <c r="O96" s="106">
        <f>IF(ISERROR(VLOOKUP(RIGHT(L96,2)*4-3,さくら!$A$8:$M$169,4,FALSE))="","",VLOOKUP(RIGHT(L96,2)*4-3,さくら!$A$8:$M$169,4,FALSE))</f>
        <v>0</v>
      </c>
      <c r="P96" s="106">
        <f>IF(ISERROR(VLOOKUP(RIGHT(L96,2)*4-3,さくら!$A$8:$M$169,5,FALSE))="","",VLOOKUP(RIGHT(L96,2)*4-3,さくら!$A$8:$M$169,5,FALSE))</f>
        <v>0</v>
      </c>
      <c r="Q96" s="106">
        <f>IF(ISERROR(VLOOKUP(RIGHT(L96,2)*4,さくら!$A$8:$M$169,3,FALSE))="","",VLOOKUP(RIGHT(L96,2)*4,さくら!$A$8:$M$169,3,FALSE))</f>
        <v>0</v>
      </c>
      <c r="R96" s="106">
        <f>IF(ISERROR(VLOOKUP(RIGHT(L96,2)*4-1,さくら!$A$8:$M$169,4,FALSE))="","",VLOOKUP(RIGHT(L96,2)*4-1,さくら!$A$8:$M$169,4,FALSE))</f>
        <v>0</v>
      </c>
      <c r="S96" s="106">
        <f>IF(ISERROR(VLOOKUP(RIGHT(L96,2)*4-1,さくら!$A$8:$M$169,5,FALSE))="","",VLOOKUP(RIGHT(L96,2)*4-1,さくら!$A$8:$M$169,5,FALSE))</f>
        <v>0</v>
      </c>
      <c r="T96" s="107" t="str">
        <f>IF(ISERROR(VLOOKUP(RIGHT(L96,2)*4-3,さくら!$A$8:$M$169,2,FALSE))="","",VLOOKUP(RIGHT(L96,2)*4-3,さくら!$A$8:$M$169,2,FALSE))</f>
        <v/>
      </c>
      <c r="U96" s="106"/>
      <c r="V96" s="106">
        <v>8036</v>
      </c>
      <c r="W96" s="106">
        <f t="shared" si="4"/>
        <v>8036</v>
      </c>
      <c r="X96" s="106">
        <f>IF(ISERROR(VLOOKUP(RIGHT(V96,2)*4-2,さくら!$A$8:$M$169,3,FALSE))="","",VLOOKUP(RIGHT(V96,2)*4-2,さくら!$A$8:$M$169,3,FALSE))</f>
        <v>0</v>
      </c>
      <c r="Y96" s="106">
        <f>IF(ISERROR(VLOOKUP(RIGHT(V96,2)*4-3,さくら!$A$8:$M$169,4,FALSE))="","",VLOOKUP(RIGHT(V96,2)*4-3,さくら!$A$8:$M$169,4,FALSE))</f>
        <v>0</v>
      </c>
      <c r="Z96" s="106">
        <f>IF(ISERROR(VLOOKUP(RIGHT(V96,2)*4-3,さくら!$A$8:$M$169,5,FALSE))="","",VLOOKUP(RIGHT(V96,2)*4-3,さくら!$A$8:$M$169,5,FALSE))</f>
        <v>0</v>
      </c>
      <c r="AA96" s="106">
        <f>IF(ISERROR(VLOOKUP(RIGHT(V96,2)*4,さくら!$A$8:$M$169,3,FALSE))="","",VLOOKUP(RIGHT(V96,2)*4,さくら!$A$8:$M$169,3,FALSE))</f>
        <v>0</v>
      </c>
      <c r="AB96" s="106">
        <f>IF(ISERROR(VLOOKUP(RIGHT(V96,2)*4-1,さくら!$A$8:$M$169,4,FALSE))="","",VLOOKUP(RIGHT(V96,2)*4-1,さくら!$A$8:$M$169,4,FALSE))</f>
        <v>0</v>
      </c>
      <c r="AC96" s="106">
        <f>IF(ISERROR(VLOOKUP(RIGHT(V96,2)*4-1,さくら!$A$8:$M$169,5,FALSE))="","",VLOOKUP(RIGHT(V96,2)*4-1,さくら!$A$8:$M$169,5,FALSE))</f>
        <v>0</v>
      </c>
      <c r="AD96" s="107" t="str">
        <f>IF(ISERROR(VLOOKUP(RIGHT(V96,2)*4-3,さくら!$A$8:$M$169,2,FALSE))="","",VLOOKUP(RIGHT(V96,2)*4-3,さくら!$A$8:$M$169,2,FALSE))</f>
        <v/>
      </c>
    </row>
    <row r="97" spans="1:30" x14ac:dyDescent="0.2">
      <c r="A97">
        <v>9001</v>
      </c>
      <c r="B97">
        <f t="shared" si="6"/>
        <v>9001</v>
      </c>
      <c r="C97">
        <f>IF(ISERROR(VLOOKUP(RIGHT(A97,2)*4-2,もも!$A$8:$M$169,3,FALSE))="","",VLOOKUP(RIGHT(A97,2)*4-2,もも!$A$8:$M$169,3,FALSE))</f>
        <v>0</v>
      </c>
      <c r="D97">
        <f>IF(ISERROR(VLOOKUP(RIGHT(A97,2)*4-3,もも!$A$8:$M$169,4,FALSE))="","",VLOOKUP(RIGHT(A97,2)*4-3,もも!$A$8:$M$169,4,FALSE))</f>
        <v>0</v>
      </c>
      <c r="E97">
        <f>IF(ISERROR(VLOOKUP(RIGHT(A97,2)*4-3,もも!$A$8:$M$169,5,FALSE))="","",VLOOKUP(RIGHT(A97,2)*4-3,もも!$A$8:$M$169,5,FALSE))</f>
        <v>0</v>
      </c>
      <c r="F97">
        <f>IF(ISERROR(VLOOKUP(RIGHT(A97,2)*4,もも!$A$8:$M$169,3,FALSE))="","",VLOOKUP(RIGHT(A97,2)*4,もも!$A$8:$M$169,3,FALSE))</f>
        <v>0</v>
      </c>
      <c r="G97">
        <f>IF(ISERROR(VLOOKUP(RIGHT(A97,2)*4-1,もも!$A$8:$M$169,4,FALSE))="","",VLOOKUP(RIGHT(A97,2)*4-1,もも!$A$8:$M$169,4,FALSE))</f>
        <v>0</v>
      </c>
      <c r="H97">
        <f>IF(ISERROR(VLOOKUP(RIGHT(A97,2)*4-1,もも!$A$8:$M$169,5,FALSE))="","",VLOOKUP(RIGHT(A97,2)*4-1,もも!$A$8:$M$169,5,FALSE))</f>
        <v>0</v>
      </c>
      <c r="I97" s="105" t="str">
        <f>IF(ISERROR(VLOOKUP(RIGHT(A97,2)*4-3,もも!$A$8:$M$169,2,FALSE))="","",VLOOKUP(RIGHT(A97,2)*4-3,もも!$A$8:$M$169,2,FALSE))</f>
        <v/>
      </c>
      <c r="L97">
        <v>9013</v>
      </c>
      <c r="M97">
        <f t="shared" si="5"/>
        <v>9013</v>
      </c>
      <c r="N97">
        <f>IF(ISERROR(VLOOKUP(RIGHT(L97,2)*4-2,もも!$A$8:$M$169,3,FALSE))="","",VLOOKUP(RIGHT(L97,2)*4-2,もも!$A$8:$M$169,3,FALSE))</f>
        <v>0</v>
      </c>
      <c r="O97">
        <f>IF(ISERROR(VLOOKUP(RIGHT(L97,2)*4-3,もも!$A$8:$M$169,4,FALSE))="","",VLOOKUP(RIGHT(L97,2)*4-3,もも!$A$8:$M$169,4,FALSE))</f>
        <v>0</v>
      </c>
      <c r="P97">
        <f>IF(ISERROR(VLOOKUP(RIGHT(L97,2)*4-3,もも!$A$8:$M$169,5,FALSE))="","",VLOOKUP(RIGHT(L97,2)*4-3,もも!$A$8:$M$169,5,FALSE))</f>
        <v>0</v>
      </c>
      <c r="Q97">
        <f>IF(ISERROR(VLOOKUP(RIGHT(L97,2)*4,もも!$A$8:$M$169,3,FALSE))="","",VLOOKUP(RIGHT(L97,2)*4,もも!$A$8:$M$169,3,FALSE))</f>
        <v>0</v>
      </c>
      <c r="R97">
        <f>IF(ISERROR(VLOOKUP(RIGHT(L97,2)*4-1,もも!$A$8:$M$169,4,FALSE))="","",VLOOKUP(RIGHT(L97,2)*4-1,もも!$A$8:$M$169,4,FALSE))</f>
        <v>0</v>
      </c>
      <c r="S97">
        <f>IF(ISERROR(VLOOKUP(RIGHT(L97,2)*4-1,もも!$A$8:$M$169,5,FALSE))="","",VLOOKUP(RIGHT(L97,2)*4-1,もも!$A$8:$M$169,5,FALSE))</f>
        <v>0</v>
      </c>
      <c r="T97" s="105" t="str">
        <f>IF(ISERROR(VLOOKUP(RIGHT(L97,2)*4-3,もも!$A$8:$M$169,2,FALSE))="","",VLOOKUP(RIGHT(L97,2)*4-3,もも!$A$8:$M$169,2,FALSE))</f>
        <v/>
      </c>
      <c r="V97">
        <v>9025</v>
      </c>
      <c r="W97">
        <f t="shared" si="4"/>
        <v>9025</v>
      </c>
      <c r="X97">
        <f>IF(ISERROR(VLOOKUP(RIGHT(V97,2)*4-2,もも!$A$8:$M$169,3,FALSE))="","",VLOOKUP(RIGHT(V97,2)*4-2,もも!$A$8:$M$169,3,FALSE))</f>
        <v>0</v>
      </c>
      <c r="Y97">
        <f>IF(ISERROR(VLOOKUP(RIGHT(V97,2)*4-3,もも!$A$8:$M$169,4,FALSE))="","",VLOOKUP(RIGHT(V97,2)*4-3,もも!$A$8:$M$169,4,FALSE))</f>
        <v>0</v>
      </c>
      <c r="Z97">
        <f>IF(ISERROR(VLOOKUP(RIGHT(V97,2)*4-3,もも!$A$8:$M$169,5,FALSE))="","",VLOOKUP(RIGHT(V97,2)*4-3,もも!$A$8:$M$169,5,FALSE))</f>
        <v>0</v>
      </c>
      <c r="AA97">
        <f>IF(ISERROR(VLOOKUP(RIGHT(V97,2)*4,もも!$A$8:$M$169,3,FALSE))="","",VLOOKUP(RIGHT(V97,2)*4,もも!$A$8:$M$169,3,FALSE))</f>
        <v>0</v>
      </c>
      <c r="AB97">
        <f>IF(ISERROR(VLOOKUP(RIGHT(V97,2)*4-1,もも!$A$8:$M$169,4,FALSE))="","",VLOOKUP(RIGHT(V97,2)*4-1,もも!$A$8:$M$169,4,FALSE))</f>
        <v>0</v>
      </c>
      <c r="AC97">
        <f>IF(ISERROR(VLOOKUP(RIGHT(V97,2)*4-1,もも!$A$8:$M$169,5,FALSE))="","",VLOOKUP(RIGHT(V97,2)*4-1,もも!$A$8:$M$169,5,FALSE))</f>
        <v>0</v>
      </c>
      <c r="AD97" s="105" t="str">
        <f>IF(ISERROR(VLOOKUP(RIGHT(V97,2)*4-3,もも!$A$8:$M$169,2,FALSE))="","",VLOOKUP(RIGHT(V97,2)*4-3,もも!$A$8:$M$169,2,FALSE))</f>
        <v/>
      </c>
    </row>
    <row r="98" spans="1:30" x14ac:dyDescent="0.2">
      <c r="A98">
        <v>9002</v>
      </c>
      <c r="B98">
        <f t="shared" si="6"/>
        <v>9002</v>
      </c>
      <c r="C98">
        <f>IF(ISERROR(VLOOKUP(RIGHT(A98,2)*4-2,もも!$A$8:$M$169,3,FALSE))="","",VLOOKUP(RIGHT(A98,2)*4-2,もも!$A$8:$M$169,3,FALSE))</f>
        <v>0</v>
      </c>
      <c r="D98">
        <f>IF(ISERROR(VLOOKUP(RIGHT(A98,2)*4-3,もも!$A$8:$M$169,4,FALSE))="","",VLOOKUP(RIGHT(A98,2)*4-3,もも!$A$8:$M$169,4,FALSE))</f>
        <v>0</v>
      </c>
      <c r="E98">
        <f>IF(ISERROR(VLOOKUP(RIGHT(A98,2)*4-3,もも!$A$8:$M$169,5,FALSE))="","",VLOOKUP(RIGHT(A98,2)*4-3,もも!$A$8:$M$169,5,FALSE))</f>
        <v>0</v>
      </c>
      <c r="F98">
        <f>IF(ISERROR(VLOOKUP(RIGHT(A98,2)*4,もも!$A$8:$M$169,3,FALSE))="","",VLOOKUP(RIGHT(A98,2)*4,もも!$A$8:$M$169,3,FALSE))</f>
        <v>0</v>
      </c>
      <c r="G98">
        <f>IF(ISERROR(VLOOKUP(RIGHT(A98,2)*4-1,もも!$A$8:$M$169,4,FALSE))="","",VLOOKUP(RIGHT(A98,2)*4-1,もも!$A$8:$M$169,4,FALSE))</f>
        <v>0</v>
      </c>
      <c r="H98">
        <f>IF(ISERROR(VLOOKUP(RIGHT(A98,2)*4-1,もも!$A$8:$M$169,5,FALSE))="","",VLOOKUP(RIGHT(A98,2)*4-1,もも!$A$8:$M$169,5,FALSE))</f>
        <v>0</v>
      </c>
      <c r="I98" s="105" t="str">
        <f>IF(ISERROR(VLOOKUP(RIGHT(A98,2)*4-3,もも!$A$8:$M$169,2,FALSE))="","",VLOOKUP(RIGHT(A98,2)*4-3,もも!$A$8:$M$169,2,FALSE))</f>
        <v/>
      </c>
      <c r="L98">
        <v>9014</v>
      </c>
      <c r="M98">
        <f t="shared" si="5"/>
        <v>9014</v>
      </c>
      <c r="N98">
        <f>IF(ISERROR(VLOOKUP(RIGHT(L98,2)*4-2,もも!$A$8:$M$169,3,FALSE))="","",VLOOKUP(RIGHT(L98,2)*4-2,もも!$A$8:$M$169,3,FALSE))</f>
        <v>0</v>
      </c>
      <c r="O98">
        <f>IF(ISERROR(VLOOKUP(RIGHT(L98,2)*4-3,もも!$A$8:$M$169,4,FALSE))="","",VLOOKUP(RIGHT(L98,2)*4-3,もも!$A$8:$M$169,4,FALSE))</f>
        <v>0</v>
      </c>
      <c r="P98">
        <f>IF(ISERROR(VLOOKUP(RIGHT(L98,2)*4-3,もも!$A$8:$M$169,5,FALSE))="","",VLOOKUP(RIGHT(L98,2)*4-3,もも!$A$8:$M$169,5,FALSE))</f>
        <v>0</v>
      </c>
      <c r="Q98">
        <f>IF(ISERROR(VLOOKUP(RIGHT(L98,2)*4,もも!$A$8:$M$169,3,FALSE))="","",VLOOKUP(RIGHT(L98,2)*4,もも!$A$8:$M$169,3,FALSE))</f>
        <v>0</v>
      </c>
      <c r="R98">
        <f>IF(ISERROR(VLOOKUP(RIGHT(L98,2)*4-1,もも!$A$8:$M$169,4,FALSE))="","",VLOOKUP(RIGHT(L98,2)*4-1,もも!$A$8:$M$169,4,FALSE))</f>
        <v>0</v>
      </c>
      <c r="S98">
        <f>IF(ISERROR(VLOOKUP(RIGHT(L98,2)*4-1,もも!$A$8:$M$169,5,FALSE))="","",VLOOKUP(RIGHT(L98,2)*4-1,もも!$A$8:$M$169,5,FALSE))</f>
        <v>0</v>
      </c>
      <c r="T98" s="105" t="str">
        <f>IF(ISERROR(VLOOKUP(RIGHT(L98,2)*4-3,もも!$A$8:$M$169,2,FALSE))="","",VLOOKUP(RIGHT(L98,2)*4-3,もも!$A$8:$M$169,2,FALSE))</f>
        <v/>
      </c>
      <c r="V98">
        <v>9026</v>
      </c>
      <c r="W98">
        <f t="shared" si="4"/>
        <v>9026</v>
      </c>
      <c r="X98">
        <f>IF(ISERROR(VLOOKUP(RIGHT(V98,2)*4-2,もも!$A$8:$M$169,3,FALSE))="","",VLOOKUP(RIGHT(V98,2)*4-2,もも!$A$8:$M$169,3,FALSE))</f>
        <v>0</v>
      </c>
      <c r="Y98">
        <f>IF(ISERROR(VLOOKUP(RIGHT(V98,2)*4-3,もも!$A$8:$M$169,4,FALSE))="","",VLOOKUP(RIGHT(V98,2)*4-3,もも!$A$8:$M$169,4,FALSE))</f>
        <v>0</v>
      </c>
      <c r="Z98">
        <f>IF(ISERROR(VLOOKUP(RIGHT(V98,2)*4-3,もも!$A$8:$M$169,5,FALSE))="","",VLOOKUP(RIGHT(V98,2)*4-3,もも!$A$8:$M$169,5,FALSE))</f>
        <v>0</v>
      </c>
      <c r="AA98">
        <f>IF(ISERROR(VLOOKUP(RIGHT(V98,2)*4,もも!$A$8:$M$169,3,FALSE))="","",VLOOKUP(RIGHT(V98,2)*4,もも!$A$8:$M$169,3,FALSE))</f>
        <v>0</v>
      </c>
      <c r="AB98">
        <f>IF(ISERROR(VLOOKUP(RIGHT(V98,2)*4-1,もも!$A$8:$M$169,4,FALSE))="","",VLOOKUP(RIGHT(V98,2)*4-1,もも!$A$8:$M$169,4,FALSE))</f>
        <v>0</v>
      </c>
      <c r="AC98">
        <f>IF(ISERROR(VLOOKUP(RIGHT(V98,2)*4-1,もも!$A$8:$M$169,5,FALSE))="","",VLOOKUP(RIGHT(V98,2)*4-1,もも!$A$8:$M$169,5,FALSE))</f>
        <v>0</v>
      </c>
      <c r="AD98" s="105" t="str">
        <f>IF(ISERROR(VLOOKUP(RIGHT(V98,2)*4-3,もも!$A$8:$M$169,2,FALSE))="","",VLOOKUP(RIGHT(V98,2)*4-3,もも!$A$8:$M$169,2,FALSE))</f>
        <v/>
      </c>
    </row>
    <row r="99" spans="1:30" x14ac:dyDescent="0.2">
      <c r="A99">
        <v>9003</v>
      </c>
      <c r="B99">
        <f t="shared" si="6"/>
        <v>9003</v>
      </c>
      <c r="C99">
        <f>IF(ISERROR(VLOOKUP(RIGHT(A99,2)*4-2,もも!$A$8:$M$169,3,FALSE))="","",VLOOKUP(RIGHT(A99,2)*4-2,もも!$A$8:$M$169,3,FALSE))</f>
        <v>0</v>
      </c>
      <c r="D99">
        <f>IF(ISERROR(VLOOKUP(RIGHT(A99,2)*4-3,もも!$A$8:$M$169,4,FALSE))="","",VLOOKUP(RIGHT(A99,2)*4-3,もも!$A$8:$M$169,4,FALSE))</f>
        <v>0</v>
      </c>
      <c r="E99">
        <f>IF(ISERROR(VLOOKUP(RIGHT(A99,2)*4-3,もも!$A$8:$M$169,5,FALSE))="","",VLOOKUP(RIGHT(A99,2)*4-3,もも!$A$8:$M$169,5,FALSE))</f>
        <v>0</v>
      </c>
      <c r="F99">
        <f>IF(ISERROR(VLOOKUP(RIGHT(A99,2)*4,もも!$A$8:$M$169,3,FALSE))="","",VLOOKUP(RIGHT(A99,2)*4,もも!$A$8:$M$169,3,FALSE))</f>
        <v>0</v>
      </c>
      <c r="G99">
        <f>IF(ISERROR(VLOOKUP(RIGHT(A99,2)*4-1,もも!$A$8:$M$169,4,FALSE))="","",VLOOKUP(RIGHT(A99,2)*4-1,もも!$A$8:$M$169,4,FALSE))</f>
        <v>0</v>
      </c>
      <c r="H99">
        <f>IF(ISERROR(VLOOKUP(RIGHT(A99,2)*4-1,もも!$A$8:$M$169,5,FALSE))="","",VLOOKUP(RIGHT(A99,2)*4-1,もも!$A$8:$M$169,5,FALSE))</f>
        <v>0</v>
      </c>
      <c r="I99" s="105" t="str">
        <f>IF(ISERROR(VLOOKUP(RIGHT(A99,2)*4-3,もも!$A$8:$M$169,2,FALSE))="","",VLOOKUP(RIGHT(A99,2)*4-3,もも!$A$8:$M$169,2,FALSE))</f>
        <v/>
      </c>
      <c r="L99">
        <v>9015</v>
      </c>
      <c r="M99">
        <f t="shared" si="5"/>
        <v>9015</v>
      </c>
      <c r="N99">
        <f>IF(ISERROR(VLOOKUP(RIGHT(L99,2)*4-2,もも!$A$8:$M$169,3,FALSE))="","",VLOOKUP(RIGHT(L99,2)*4-2,もも!$A$8:$M$169,3,FALSE))</f>
        <v>0</v>
      </c>
      <c r="O99">
        <f>IF(ISERROR(VLOOKUP(RIGHT(L99,2)*4-3,もも!$A$8:$M$169,4,FALSE))="","",VLOOKUP(RIGHT(L99,2)*4-3,もも!$A$8:$M$169,4,FALSE))</f>
        <v>0</v>
      </c>
      <c r="P99">
        <f>IF(ISERROR(VLOOKUP(RIGHT(L99,2)*4-3,もも!$A$8:$M$169,5,FALSE))="","",VLOOKUP(RIGHT(L99,2)*4-3,もも!$A$8:$M$169,5,FALSE))</f>
        <v>0</v>
      </c>
      <c r="Q99">
        <f>IF(ISERROR(VLOOKUP(RIGHT(L99,2)*4,もも!$A$8:$M$169,3,FALSE))="","",VLOOKUP(RIGHT(L99,2)*4,もも!$A$8:$M$169,3,FALSE))</f>
        <v>0</v>
      </c>
      <c r="R99">
        <f>IF(ISERROR(VLOOKUP(RIGHT(L99,2)*4-1,もも!$A$8:$M$169,4,FALSE))="","",VLOOKUP(RIGHT(L99,2)*4-1,もも!$A$8:$M$169,4,FALSE))</f>
        <v>0</v>
      </c>
      <c r="S99">
        <f>IF(ISERROR(VLOOKUP(RIGHT(L99,2)*4-1,もも!$A$8:$M$169,5,FALSE))="","",VLOOKUP(RIGHT(L99,2)*4-1,もも!$A$8:$M$169,5,FALSE))</f>
        <v>0</v>
      </c>
      <c r="T99" s="105" t="str">
        <f>IF(ISERROR(VLOOKUP(RIGHT(L99,2)*4-3,もも!$A$8:$M$169,2,FALSE))="","",VLOOKUP(RIGHT(L99,2)*4-3,もも!$A$8:$M$169,2,FALSE))</f>
        <v/>
      </c>
      <c r="V99">
        <v>9027</v>
      </c>
      <c r="W99">
        <f t="shared" si="4"/>
        <v>9027</v>
      </c>
      <c r="X99">
        <f>IF(ISERROR(VLOOKUP(RIGHT(V99,2)*4-2,もも!$A$8:$M$169,3,FALSE))="","",VLOOKUP(RIGHT(V99,2)*4-2,もも!$A$8:$M$169,3,FALSE))</f>
        <v>0</v>
      </c>
      <c r="Y99">
        <f>IF(ISERROR(VLOOKUP(RIGHT(V99,2)*4-3,もも!$A$8:$M$169,4,FALSE))="","",VLOOKUP(RIGHT(V99,2)*4-3,もも!$A$8:$M$169,4,FALSE))</f>
        <v>0</v>
      </c>
      <c r="Z99">
        <f>IF(ISERROR(VLOOKUP(RIGHT(V99,2)*4-3,もも!$A$8:$M$169,5,FALSE))="","",VLOOKUP(RIGHT(V99,2)*4-3,もも!$A$8:$M$169,5,FALSE))</f>
        <v>0</v>
      </c>
      <c r="AA99">
        <f>IF(ISERROR(VLOOKUP(RIGHT(V99,2)*4,もも!$A$8:$M$169,3,FALSE))="","",VLOOKUP(RIGHT(V99,2)*4,もも!$A$8:$M$169,3,FALSE))</f>
        <v>0</v>
      </c>
      <c r="AB99">
        <f>IF(ISERROR(VLOOKUP(RIGHT(V99,2)*4-1,もも!$A$8:$M$169,4,FALSE))="","",VLOOKUP(RIGHT(V99,2)*4-1,もも!$A$8:$M$169,4,FALSE))</f>
        <v>0</v>
      </c>
      <c r="AC99">
        <f>IF(ISERROR(VLOOKUP(RIGHT(V99,2)*4-1,もも!$A$8:$M$169,5,FALSE))="","",VLOOKUP(RIGHT(V99,2)*4-1,もも!$A$8:$M$169,5,FALSE))</f>
        <v>0</v>
      </c>
      <c r="AD99" s="105" t="str">
        <f>IF(ISERROR(VLOOKUP(RIGHT(V99,2)*4-3,もも!$A$8:$M$169,2,FALSE))="","",VLOOKUP(RIGHT(V99,2)*4-3,もも!$A$8:$M$169,2,FALSE))</f>
        <v/>
      </c>
    </row>
    <row r="100" spans="1:30" x14ac:dyDescent="0.2">
      <c r="A100">
        <v>9004</v>
      </c>
      <c r="B100">
        <f t="shared" si="6"/>
        <v>9004</v>
      </c>
      <c r="C100">
        <f>IF(ISERROR(VLOOKUP(RIGHT(A100,2)*4-2,もも!$A$8:$M$169,3,FALSE))="","",VLOOKUP(RIGHT(A100,2)*4-2,もも!$A$8:$M$169,3,FALSE))</f>
        <v>0</v>
      </c>
      <c r="D100">
        <f>IF(ISERROR(VLOOKUP(RIGHT(A100,2)*4-3,もも!$A$8:$M$169,4,FALSE))="","",VLOOKUP(RIGHT(A100,2)*4-3,もも!$A$8:$M$169,4,FALSE))</f>
        <v>0</v>
      </c>
      <c r="E100">
        <f>IF(ISERROR(VLOOKUP(RIGHT(A100,2)*4-3,もも!$A$8:$M$169,5,FALSE))="","",VLOOKUP(RIGHT(A100,2)*4-3,もも!$A$8:$M$169,5,FALSE))</f>
        <v>0</v>
      </c>
      <c r="F100">
        <f>IF(ISERROR(VLOOKUP(RIGHT(A100,2)*4,もも!$A$8:$M$169,3,FALSE))="","",VLOOKUP(RIGHT(A100,2)*4,もも!$A$8:$M$169,3,FALSE))</f>
        <v>0</v>
      </c>
      <c r="G100">
        <f>IF(ISERROR(VLOOKUP(RIGHT(A100,2)*4-1,もも!$A$8:$M$169,4,FALSE))="","",VLOOKUP(RIGHT(A100,2)*4-1,もも!$A$8:$M$169,4,FALSE))</f>
        <v>0</v>
      </c>
      <c r="H100">
        <f>IF(ISERROR(VLOOKUP(RIGHT(A100,2)*4-1,もも!$A$8:$M$169,5,FALSE))="","",VLOOKUP(RIGHT(A100,2)*4-1,もも!$A$8:$M$169,5,FALSE))</f>
        <v>0</v>
      </c>
      <c r="I100" s="105" t="str">
        <f>IF(ISERROR(VLOOKUP(RIGHT(A100,2)*4-3,もも!$A$8:$M$169,2,FALSE))="","",VLOOKUP(RIGHT(A100,2)*4-3,もも!$A$8:$M$169,2,FALSE))</f>
        <v/>
      </c>
      <c r="L100">
        <v>9016</v>
      </c>
      <c r="M100">
        <f t="shared" si="5"/>
        <v>9016</v>
      </c>
      <c r="N100">
        <f>IF(ISERROR(VLOOKUP(RIGHT(L100,2)*4-2,もも!$A$8:$M$169,3,FALSE))="","",VLOOKUP(RIGHT(L100,2)*4-2,もも!$A$8:$M$169,3,FALSE))</f>
        <v>0</v>
      </c>
      <c r="O100">
        <f>IF(ISERROR(VLOOKUP(RIGHT(L100,2)*4-3,もも!$A$8:$M$169,4,FALSE))="","",VLOOKUP(RIGHT(L100,2)*4-3,もも!$A$8:$M$169,4,FALSE))</f>
        <v>0</v>
      </c>
      <c r="P100">
        <f>IF(ISERROR(VLOOKUP(RIGHT(L100,2)*4-3,もも!$A$8:$M$169,5,FALSE))="","",VLOOKUP(RIGHT(L100,2)*4-3,もも!$A$8:$M$169,5,FALSE))</f>
        <v>0</v>
      </c>
      <c r="Q100">
        <f>IF(ISERROR(VLOOKUP(RIGHT(L100,2)*4,もも!$A$8:$M$169,3,FALSE))="","",VLOOKUP(RIGHT(L100,2)*4,もも!$A$8:$M$169,3,FALSE))</f>
        <v>0</v>
      </c>
      <c r="R100">
        <f>IF(ISERROR(VLOOKUP(RIGHT(L100,2)*4-1,もも!$A$8:$M$169,4,FALSE))="","",VLOOKUP(RIGHT(L100,2)*4-1,もも!$A$8:$M$169,4,FALSE))</f>
        <v>0</v>
      </c>
      <c r="S100">
        <f>IF(ISERROR(VLOOKUP(RIGHT(L100,2)*4-1,もも!$A$8:$M$169,5,FALSE))="","",VLOOKUP(RIGHT(L100,2)*4-1,もも!$A$8:$M$169,5,FALSE))</f>
        <v>0</v>
      </c>
      <c r="T100" s="105" t="str">
        <f>IF(ISERROR(VLOOKUP(RIGHT(L100,2)*4-3,もも!$A$8:$M$169,2,FALSE))="","",VLOOKUP(RIGHT(L100,2)*4-3,もも!$A$8:$M$169,2,FALSE))</f>
        <v/>
      </c>
      <c r="V100">
        <v>9028</v>
      </c>
      <c r="W100">
        <f t="shared" si="4"/>
        <v>9028</v>
      </c>
      <c r="X100">
        <f>IF(ISERROR(VLOOKUP(RIGHT(V100,2)*4-2,もも!$A$8:$M$169,3,FALSE))="","",VLOOKUP(RIGHT(V100,2)*4-2,もも!$A$8:$M$169,3,FALSE))</f>
        <v>0</v>
      </c>
      <c r="Y100">
        <f>IF(ISERROR(VLOOKUP(RIGHT(V100,2)*4-3,もも!$A$8:$M$169,4,FALSE))="","",VLOOKUP(RIGHT(V100,2)*4-3,もも!$A$8:$M$169,4,FALSE))</f>
        <v>0</v>
      </c>
      <c r="Z100">
        <f>IF(ISERROR(VLOOKUP(RIGHT(V100,2)*4-3,もも!$A$8:$M$169,5,FALSE))="","",VLOOKUP(RIGHT(V100,2)*4-3,もも!$A$8:$M$169,5,FALSE))</f>
        <v>0</v>
      </c>
      <c r="AA100">
        <f>IF(ISERROR(VLOOKUP(RIGHT(V100,2)*4,もも!$A$8:$M$169,3,FALSE))="","",VLOOKUP(RIGHT(V100,2)*4,もも!$A$8:$M$169,3,FALSE))</f>
        <v>0</v>
      </c>
      <c r="AB100">
        <f>IF(ISERROR(VLOOKUP(RIGHT(V100,2)*4-1,もも!$A$8:$M$169,4,FALSE))="","",VLOOKUP(RIGHT(V100,2)*4-1,もも!$A$8:$M$169,4,FALSE))</f>
        <v>0</v>
      </c>
      <c r="AC100">
        <f>IF(ISERROR(VLOOKUP(RIGHT(V100,2)*4-1,もも!$A$8:$M$169,5,FALSE))="","",VLOOKUP(RIGHT(V100,2)*4-1,もも!$A$8:$M$169,5,FALSE))</f>
        <v>0</v>
      </c>
      <c r="AD100" s="105" t="str">
        <f>IF(ISERROR(VLOOKUP(RIGHT(V100,2)*4-3,もも!$A$8:$M$169,2,FALSE))="","",VLOOKUP(RIGHT(V100,2)*4-3,もも!$A$8:$M$169,2,FALSE))</f>
        <v/>
      </c>
    </row>
    <row r="101" spans="1:30" x14ac:dyDescent="0.2">
      <c r="A101">
        <v>9005</v>
      </c>
      <c r="B101">
        <f t="shared" si="6"/>
        <v>9005</v>
      </c>
      <c r="C101">
        <f>IF(ISERROR(VLOOKUP(RIGHT(A101,2)*4-2,もも!$A$8:$M$169,3,FALSE))="","",VLOOKUP(RIGHT(A101,2)*4-2,もも!$A$8:$M$169,3,FALSE))</f>
        <v>0</v>
      </c>
      <c r="D101">
        <f>IF(ISERROR(VLOOKUP(RIGHT(A101,2)*4-3,もも!$A$8:$M$169,4,FALSE))="","",VLOOKUP(RIGHT(A101,2)*4-3,もも!$A$8:$M$169,4,FALSE))</f>
        <v>0</v>
      </c>
      <c r="E101">
        <f>IF(ISERROR(VLOOKUP(RIGHT(A101,2)*4-3,もも!$A$8:$M$169,5,FALSE))="","",VLOOKUP(RIGHT(A101,2)*4-3,もも!$A$8:$M$169,5,FALSE))</f>
        <v>0</v>
      </c>
      <c r="F101">
        <f>IF(ISERROR(VLOOKUP(RIGHT(A101,2)*4,もも!$A$8:$M$169,3,FALSE))="","",VLOOKUP(RIGHT(A101,2)*4,もも!$A$8:$M$169,3,FALSE))</f>
        <v>0</v>
      </c>
      <c r="G101">
        <f>IF(ISERROR(VLOOKUP(RIGHT(A101,2)*4-1,もも!$A$8:$M$169,4,FALSE))="","",VLOOKUP(RIGHT(A101,2)*4-1,もも!$A$8:$M$169,4,FALSE))</f>
        <v>0</v>
      </c>
      <c r="H101">
        <f>IF(ISERROR(VLOOKUP(RIGHT(A101,2)*4-1,もも!$A$8:$M$169,5,FALSE))="","",VLOOKUP(RIGHT(A101,2)*4-1,もも!$A$8:$M$169,5,FALSE))</f>
        <v>0</v>
      </c>
      <c r="I101" s="105" t="str">
        <f>IF(ISERROR(VLOOKUP(RIGHT(A101,2)*4-3,もも!$A$8:$M$169,2,FALSE))="","",VLOOKUP(RIGHT(A101,2)*4-3,もも!$A$8:$M$169,2,FALSE))</f>
        <v/>
      </c>
      <c r="L101">
        <v>9017</v>
      </c>
      <c r="M101">
        <f t="shared" si="5"/>
        <v>9017</v>
      </c>
      <c r="N101">
        <f>IF(ISERROR(VLOOKUP(RIGHT(L101,2)*4-2,もも!$A$8:$M$169,3,FALSE))="","",VLOOKUP(RIGHT(L101,2)*4-2,もも!$A$8:$M$169,3,FALSE))</f>
        <v>0</v>
      </c>
      <c r="O101">
        <f>IF(ISERROR(VLOOKUP(RIGHT(L101,2)*4-3,もも!$A$8:$M$169,4,FALSE))="","",VLOOKUP(RIGHT(L101,2)*4-3,もも!$A$8:$M$169,4,FALSE))</f>
        <v>0</v>
      </c>
      <c r="P101">
        <f>IF(ISERROR(VLOOKUP(RIGHT(L101,2)*4-3,もも!$A$8:$M$169,5,FALSE))="","",VLOOKUP(RIGHT(L101,2)*4-3,もも!$A$8:$M$169,5,FALSE))</f>
        <v>0</v>
      </c>
      <c r="Q101">
        <f>IF(ISERROR(VLOOKUP(RIGHT(L101,2)*4,もも!$A$8:$M$169,3,FALSE))="","",VLOOKUP(RIGHT(L101,2)*4,もも!$A$8:$M$169,3,FALSE))</f>
        <v>0</v>
      </c>
      <c r="R101">
        <f>IF(ISERROR(VLOOKUP(RIGHT(L101,2)*4-1,もも!$A$8:$M$169,4,FALSE))="","",VLOOKUP(RIGHT(L101,2)*4-1,もも!$A$8:$M$169,4,FALSE))</f>
        <v>0</v>
      </c>
      <c r="S101">
        <f>IF(ISERROR(VLOOKUP(RIGHT(L101,2)*4-1,もも!$A$8:$M$169,5,FALSE))="","",VLOOKUP(RIGHT(L101,2)*4-1,もも!$A$8:$M$169,5,FALSE))</f>
        <v>0</v>
      </c>
      <c r="T101" s="105" t="str">
        <f>IF(ISERROR(VLOOKUP(RIGHT(L101,2)*4-3,もも!$A$8:$M$169,2,FALSE))="","",VLOOKUP(RIGHT(L101,2)*4-3,もも!$A$8:$M$169,2,FALSE))</f>
        <v/>
      </c>
      <c r="V101">
        <v>9029</v>
      </c>
      <c r="W101">
        <f t="shared" si="4"/>
        <v>9029</v>
      </c>
      <c r="X101">
        <f>IF(ISERROR(VLOOKUP(RIGHT(V101,2)*4-2,もも!$A$8:$M$169,3,FALSE))="","",VLOOKUP(RIGHT(V101,2)*4-2,もも!$A$8:$M$169,3,FALSE))</f>
        <v>0</v>
      </c>
      <c r="Y101">
        <f>IF(ISERROR(VLOOKUP(RIGHT(V101,2)*4-3,もも!$A$8:$M$169,4,FALSE))="","",VLOOKUP(RIGHT(V101,2)*4-3,もも!$A$8:$M$169,4,FALSE))</f>
        <v>0</v>
      </c>
      <c r="Z101">
        <f>IF(ISERROR(VLOOKUP(RIGHT(V101,2)*4-3,もも!$A$8:$M$169,5,FALSE))="","",VLOOKUP(RIGHT(V101,2)*4-3,もも!$A$8:$M$169,5,FALSE))</f>
        <v>0</v>
      </c>
      <c r="AA101">
        <f>IF(ISERROR(VLOOKUP(RIGHT(V101,2)*4,もも!$A$8:$M$169,3,FALSE))="","",VLOOKUP(RIGHT(V101,2)*4,もも!$A$8:$M$169,3,FALSE))</f>
        <v>0</v>
      </c>
      <c r="AB101">
        <f>IF(ISERROR(VLOOKUP(RIGHT(V101,2)*4-1,もも!$A$8:$M$169,4,FALSE))="","",VLOOKUP(RIGHT(V101,2)*4-1,もも!$A$8:$M$169,4,FALSE))</f>
        <v>0</v>
      </c>
      <c r="AC101">
        <f>IF(ISERROR(VLOOKUP(RIGHT(V101,2)*4-1,もも!$A$8:$M$169,5,FALSE))="","",VLOOKUP(RIGHT(V101,2)*4-1,もも!$A$8:$M$169,5,FALSE))</f>
        <v>0</v>
      </c>
      <c r="AD101" s="105" t="str">
        <f>IF(ISERROR(VLOOKUP(RIGHT(V101,2)*4-3,もも!$A$8:$M$169,2,FALSE))="","",VLOOKUP(RIGHT(V101,2)*4-3,もも!$A$8:$M$169,2,FALSE))</f>
        <v/>
      </c>
    </row>
    <row r="102" spans="1:30" x14ac:dyDescent="0.2">
      <c r="A102">
        <v>9006</v>
      </c>
      <c r="B102">
        <f t="shared" si="6"/>
        <v>9006</v>
      </c>
      <c r="C102">
        <f>IF(ISERROR(VLOOKUP(RIGHT(A102,2)*4-2,もも!$A$8:$M$169,3,FALSE))="","",VLOOKUP(RIGHT(A102,2)*4-2,もも!$A$8:$M$169,3,FALSE))</f>
        <v>0</v>
      </c>
      <c r="D102">
        <f>IF(ISERROR(VLOOKUP(RIGHT(A102,2)*4-3,もも!$A$8:$M$169,4,FALSE))="","",VLOOKUP(RIGHT(A102,2)*4-3,もも!$A$8:$M$169,4,FALSE))</f>
        <v>0</v>
      </c>
      <c r="E102">
        <f>IF(ISERROR(VLOOKUP(RIGHT(A102,2)*4-3,もも!$A$8:$M$169,5,FALSE))="","",VLOOKUP(RIGHT(A102,2)*4-3,もも!$A$8:$M$169,5,FALSE))</f>
        <v>0</v>
      </c>
      <c r="F102">
        <f>IF(ISERROR(VLOOKUP(RIGHT(A102,2)*4,もも!$A$8:$M$169,3,FALSE))="","",VLOOKUP(RIGHT(A102,2)*4,もも!$A$8:$M$169,3,FALSE))</f>
        <v>0</v>
      </c>
      <c r="G102">
        <f>IF(ISERROR(VLOOKUP(RIGHT(A102,2)*4-1,もも!$A$8:$M$169,4,FALSE))="","",VLOOKUP(RIGHT(A102,2)*4-1,もも!$A$8:$M$169,4,FALSE))</f>
        <v>0</v>
      </c>
      <c r="H102">
        <f>IF(ISERROR(VLOOKUP(RIGHT(A102,2)*4-1,もも!$A$8:$M$169,5,FALSE))="","",VLOOKUP(RIGHT(A102,2)*4-1,もも!$A$8:$M$169,5,FALSE))</f>
        <v>0</v>
      </c>
      <c r="I102" s="105" t="str">
        <f>IF(ISERROR(VLOOKUP(RIGHT(A102,2)*4-3,もも!$A$8:$M$169,2,FALSE))="","",VLOOKUP(RIGHT(A102,2)*4-3,もも!$A$8:$M$169,2,FALSE))</f>
        <v/>
      </c>
      <c r="L102">
        <v>9018</v>
      </c>
      <c r="M102">
        <f t="shared" si="5"/>
        <v>9018</v>
      </c>
      <c r="N102">
        <f>IF(ISERROR(VLOOKUP(RIGHT(L102,2)*4-2,もも!$A$8:$M$169,3,FALSE))="","",VLOOKUP(RIGHT(L102,2)*4-2,もも!$A$8:$M$169,3,FALSE))</f>
        <v>0</v>
      </c>
      <c r="O102">
        <f>IF(ISERROR(VLOOKUP(RIGHT(L102,2)*4-3,もも!$A$8:$M$169,4,FALSE))="","",VLOOKUP(RIGHT(L102,2)*4-3,もも!$A$8:$M$169,4,FALSE))</f>
        <v>0</v>
      </c>
      <c r="P102">
        <f>IF(ISERROR(VLOOKUP(RIGHT(L102,2)*4-3,もも!$A$8:$M$169,5,FALSE))="","",VLOOKUP(RIGHT(L102,2)*4-3,もも!$A$8:$M$169,5,FALSE))</f>
        <v>0</v>
      </c>
      <c r="Q102">
        <f>IF(ISERROR(VLOOKUP(RIGHT(L102,2)*4,もも!$A$8:$M$169,3,FALSE))="","",VLOOKUP(RIGHT(L102,2)*4,もも!$A$8:$M$169,3,FALSE))</f>
        <v>0</v>
      </c>
      <c r="R102">
        <f>IF(ISERROR(VLOOKUP(RIGHT(L102,2)*4-1,もも!$A$8:$M$169,4,FALSE))="","",VLOOKUP(RIGHT(L102,2)*4-1,もも!$A$8:$M$169,4,FALSE))</f>
        <v>0</v>
      </c>
      <c r="S102">
        <f>IF(ISERROR(VLOOKUP(RIGHT(L102,2)*4-1,もも!$A$8:$M$169,5,FALSE))="","",VLOOKUP(RIGHT(L102,2)*4-1,もも!$A$8:$M$169,5,FALSE))</f>
        <v>0</v>
      </c>
      <c r="T102" s="105" t="str">
        <f>IF(ISERROR(VLOOKUP(RIGHT(L102,2)*4-3,もも!$A$8:$M$169,2,FALSE))="","",VLOOKUP(RIGHT(L102,2)*4-3,もも!$A$8:$M$169,2,FALSE))</f>
        <v/>
      </c>
      <c r="V102">
        <v>9030</v>
      </c>
      <c r="W102">
        <f t="shared" si="4"/>
        <v>9030</v>
      </c>
      <c r="X102">
        <f>IF(ISERROR(VLOOKUP(RIGHT(V102,2)*4-2,もも!$A$8:$M$169,3,FALSE))="","",VLOOKUP(RIGHT(V102,2)*4-2,もも!$A$8:$M$169,3,FALSE))</f>
        <v>0</v>
      </c>
      <c r="Y102">
        <f>IF(ISERROR(VLOOKUP(RIGHT(V102,2)*4-3,もも!$A$8:$M$169,4,FALSE))="","",VLOOKUP(RIGHT(V102,2)*4-3,もも!$A$8:$M$169,4,FALSE))</f>
        <v>0</v>
      </c>
      <c r="Z102">
        <f>IF(ISERROR(VLOOKUP(RIGHT(V102,2)*4-3,もも!$A$8:$M$169,5,FALSE))="","",VLOOKUP(RIGHT(V102,2)*4-3,もも!$A$8:$M$169,5,FALSE))</f>
        <v>0</v>
      </c>
      <c r="AA102">
        <f>IF(ISERROR(VLOOKUP(RIGHT(V102,2)*4,もも!$A$8:$M$169,3,FALSE))="","",VLOOKUP(RIGHT(V102,2)*4,もも!$A$8:$M$169,3,FALSE))</f>
        <v>0</v>
      </c>
      <c r="AB102">
        <f>IF(ISERROR(VLOOKUP(RIGHT(V102,2)*4-1,もも!$A$8:$M$169,4,FALSE))="","",VLOOKUP(RIGHT(V102,2)*4-1,もも!$A$8:$M$169,4,FALSE))</f>
        <v>0</v>
      </c>
      <c r="AC102">
        <f>IF(ISERROR(VLOOKUP(RIGHT(V102,2)*4-1,もも!$A$8:$M$169,5,FALSE))="","",VLOOKUP(RIGHT(V102,2)*4-1,もも!$A$8:$M$169,5,FALSE))</f>
        <v>0</v>
      </c>
      <c r="AD102" s="105" t="str">
        <f>IF(ISERROR(VLOOKUP(RIGHT(V102,2)*4-3,もも!$A$8:$M$169,2,FALSE))="","",VLOOKUP(RIGHT(V102,2)*4-3,もも!$A$8:$M$169,2,FALSE))</f>
        <v/>
      </c>
    </row>
    <row r="103" spans="1:30" x14ac:dyDescent="0.2">
      <c r="A103">
        <v>9007</v>
      </c>
      <c r="B103">
        <f t="shared" si="6"/>
        <v>9007</v>
      </c>
      <c r="C103">
        <f>IF(ISERROR(VLOOKUP(RIGHT(A103,2)*4-2,もも!$A$8:$M$169,3,FALSE))="","",VLOOKUP(RIGHT(A103,2)*4-2,もも!$A$8:$M$169,3,FALSE))</f>
        <v>0</v>
      </c>
      <c r="D103">
        <f>IF(ISERROR(VLOOKUP(RIGHT(A103,2)*4-3,もも!$A$8:$M$169,4,FALSE))="","",VLOOKUP(RIGHT(A103,2)*4-3,もも!$A$8:$M$169,4,FALSE))</f>
        <v>0</v>
      </c>
      <c r="E103">
        <f>IF(ISERROR(VLOOKUP(RIGHT(A103,2)*4-3,もも!$A$8:$M$169,5,FALSE))="","",VLOOKUP(RIGHT(A103,2)*4-3,もも!$A$8:$M$169,5,FALSE))</f>
        <v>0</v>
      </c>
      <c r="F103">
        <f>IF(ISERROR(VLOOKUP(RIGHT(A103,2)*4,もも!$A$8:$M$169,3,FALSE))="","",VLOOKUP(RIGHT(A103,2)*4,もも!$A$8:$M$169,3,FALSE))</f>
        <v>0</v>
      </c>
      <c r="G103">
        <f>IF(ISERROR(VLOOKUP(RIGHT(A103,2)*4-1,もも!$A$8:$M$169,4,FALSE))="","",VLOOKUP(RIGHT(A103,2)*4-1,もも!$A$8:$M$169,4,FALSE))</f>
        <v>0</v>
      </c>
      <c r="H103">
        <f>IF(ISERROR(VLOOKUP(RIGHT(A103,2)*4-1,もも!$A$8:$M$169,5,FALSE))="","",VLOOKUP(RIGHT(A103,2)*4-1,もも!$A$8:$M$169,5,FALSE))</f>
        <v>0</v>
      </c>
      <c r="I103" s="105" t="str">
        <f>IF(ISERROR(VLOOKUP(RIGHT(A103,2)*4-3,もも!$A$8:$M$169,2,FALSE))="","",VLOOKUP(RIGHT(A103,2)*4-3,もも!$A$8:$M$169,2,FALSE))</f>
        <v/>
      </c>
      <c r="L103">
        <v>9019</v>
      </c>
      <c r="M103">
        <f t="shared" si="5"/>
        <v>9019</v>
      </c>
      <c r="N103">
        <f>IF(ISERROR(VLOOKUP(RIGHT(L103,2)*4-2,もも!$A$8:$M$169,3,FALSE))="","",VLOOKUP(RIGHT(L103,2)*4-2,もも!$A$8:$M$169,3,FALSE))</f>
        <v>0</v>
      </c>
      <c r="O103">
        <f>IF(ISERROR(VLOOKUP(RIGHT(L103,2)*4-3,もも!$A$8:$M$169,4,FALSE))="","",VLOOKUP(RIGHT(L103,2)*4-3,もも!$A$8:$M$169,4,FALSE))</f>
        <v>0</v>
      </c>
      <c r="P103">
        <f>IF(ISERROR(VLOOKUP(RIGHT(L103,2)*4-3,もも!$A$8:$M$169,5,FALSE))="","",VLOOKUP(RIGHT(L103,2)*4-3,もも!$A$8:$M$169,5,FALSE))</f>
        <v>0</v>
      </c>
      <c r="Q103">
        <f>IF(ISERROR(VLOOKUP(RIGHT(L103,2)*4,もも!$A$8:$M$169,3,FALSE))="","",VLOOKUP(RIGHT(L103,2)*4,もも!$A$8:$M$169,3,FALSE))</f>
        <v>0</v>
      </c>
      <c r="R103">
        <f>IF(ISERROR(VLOOKUP(RIGHT(L103,2)*4-1,もも!$A$8:$M$169,4,FALSE))="","",VLOOKUP(RIGHT(L103,2)*4-1,もも!$A$8:$M$169,4,FALSE))</f>
        <v>0</v>
      </c>
      <c r="S103">
        <f>IF(ISERROR(VLOOKUP(RIGHT(L103,2)*4-1,もも!$A$8:$M$169,5,FALSE))="","",VLOOKUP(RIGHT(L103,2)*4-1,もも!$A$8:$M$169,5,FALSE))</f>
        <v>0</v>
      </c>
      <c r="T103" s="105" t="str">
        <f>IF(ISERROR(VLOOKUP(RIGHT(L103,2)*4-3,もも!$A$8:$M$169,2,FALSE))="","",VLOOKUP(RIGHT(L103,2)*4-3,もも!$A$8:$M$169,2,FALSE))</f>
        <v/>
      </c>
      <c r="V103">
        <v>9031</v>
      </c>
      <c r="W103">
        <f t="shared" si="4"/>
        <v>9031</v>
      </c>
      <c r="X103">
        <f>IF(ISERROR(VLOOKUP(RIGHT(V103,2)*4-2,もも!$A$8:$M$169,3,FALSE))="","",VLOOKUP(RIGHT(V103,2)*4-2,もも!$A$8:$M$169,3,FALSE))</f>
        <v>0</v>
      </c>
      <c r="Y103">
        <f>IF(ISERROR(VLOOKUP(RIGHT(V103,2)*4-3,もも!$A$8:$M$169,4,FALSE))="","",VLOOKUP(RIGHT(V103,2)*4-3,もも!$A$8:$M$169,4,FALSE))</f>
        <v>0</v>
      </c>
      <c r="Z103">
        <f>IF(ISERROR(VLOOKUP(RIGHT(V103,2)*4-3,もも!$A$8:$M$169,5,FALSE))="","",VLOOKUP(RIGHT(V103,2)*4-3,もも!$A$8:$M$169,5,FALSE))</f>
        <v>0</v>
      </c>
      <c r="AA103">
        <f>IF(ISERROR(VLOOKUP(RIGHT(V103,2)*4,もも!$A$8:$M$169,3,FALSE))="","",VLOOKUP(RIGHT(V103,2)*4,もも!$A$8:$M$169,3,FALSE))</f>
        <v>0</v>
      </c>
      <c r="AB103">
        <f>IF(ISERROR(VLOOKUP(RIGHT(V103,2)*4-1,もも!$A$8:$M$169,4,FALSE))="","",VLOOKUP(RIGHT(V103,2)*4-1,もも!$A$8:$M$169,4,FALSE))</f>
        <v>0</v>
      </c>
      <c r="AC103">
        <f>IF(ISERROR(VLOOKUP(RIGHT(V103,2)*4-1,もも!$A$8:$M$169,5,FALSE))="","",VLOOKUP(RIGHT(V103,2)*4-1,もも!$A$8:$M$169,5,FALSE))</f>
        <v>0</v>
      </c>
      <c r="AD103" s="105" t="str">
        <f>IF(ISERROR(VLOOKUP(RIGHT(V103,2)*4-3,もも!$A$8:$M$169,2,FALSE))="","",VLOOKUP(RIGHT(V103,2)*4-3,もも!$A$8:$M$169,2,FALSE))</f>
        <v/>
      </c>
    </row>
    <row r="104" spans="1:30" x14ac:dyDescent="0.2">
      <c r="A104">
        <v>9008</v>
      </c>
      <c r="B104">
        <f t="shared" si="6"/>
        <v>9008</v>
      </c>
      <c r="C104">
        <f>IF(ISERROR(VLOOKUP(RIGHT(A104,2)*4-2,もも!$A$8:$M$169,3,FALSE))="","",VLOOKUP(RIGHT(A104,2)*4-2,もも!$A$8:$M$169,3,FALSE))</f>
        <v>0</v>
      </c>
      <c r="D104">
        <f>IF(ISERROR(VLOOKUP(RIGHT(A104,2)*4-3,もも!$A$8:$M$169,4,FALSE))="","",VLOOKUP(RIGHT(A104,2)*4-3,もも!$A$8:$M$169,4,FALSE))</f>
        <v>0</v>
      </c>
      <c r="E104">
        <f>IF(ISERROR(VLOOKUP(RIGHT(A104,2)*4-3,もも!$A$8:$M$169,5,FALSE))="","",VLOOKUP(RIGHT(A104,2)*4-3,もも!$A$8:$M$169,5,FALSE))</f>
        <v>0</v>
      </c>
      <c r="F104">
        <f>IF(ISERROR(VLOOKUP(RIGHT(A104,2)*4,もも!$A$8:$M$169,3,FALSE))="","",VLOOKUP(RIGHT(A104,2)*4,もも!$A$8:$M$169,3,FALSE))</f>
        <v>0</v>
      </c>
      <c r="G104">
        <f>IF(ISERROR(VLOOKUP(RIGHT(A104,2)*4-1,もも!$A$8:$M$169,4,FALSE))="","",VLOOKUP(RIGHT(A104,2)*4-1,もも!$A$8:$M$169,4,FALSE))</f>
        <v>0</v>
      </c>
      <c r="H104">
        <f>IF(ISERROR(VLOOKUP(RIGHT(A104,2)*4-1,もも!$A$8:$M$169,5,FALSE))="","",VLOOKUP(RIGHT(A104,2)*4-1,もも!$A$8:$M$169,5,FALSE))</f>
        <v>0</v>
      </c>
      <c r="I104" s="105" t="str">
        <f>IF(ISERROR(VLOOKUP(RIGHT(A104,2)*4-3,もも!$A$8:$M$169,2,FALSE))="","",VLOOKUP(RIGHT(A104,2)*4-3,もも!$A$8:$M$169,2,FALSE))</f>
        <v/>
      </c>
      <c r="L104">
        <v>9020</v>
      </c>
      <c r="M104">
        <f t="shared" si="5"/>
        <v>9020</v>
      </c>
      <c r="N104">
        <f>IF(ISERROR(VLOOKUP(RIGHT(L104,2)*4-2,もも!$A$8:$M$169,3,FALSE))="","",VLOOKUP(RIGHT(L104,2)*4-2,もも!$A$8:$M$169,3,FALSE))</f>
        <v>0</v>
      </c>
      <c r="O104">
        <f>IF(ISERROR(VLOOKUP(RIGHT(L104,2)*4-3,もも!$A$8:$M$169,4,FALSE))="","",VLOOKUP(RIGHT(L104,2)*4-3,もも!$A$8:$M$169,4,FALSE))</f>
        <v>0</v>
      </c>
      <c r="P104">
        <f>IF(ISERROR(VLOOKUP(RIGHT(L104,2)*4-3,もも!$A$8:$M$169,5,FALSE))="","",VLOOKUP(RIGHT(L104,2)*4-3,もも!$A$8:$M$169,5,FALSE))</f>
        <v>0</v>
      </c>
      <c r="Q104">
        <f>IF(ISERROR(VLOOKUP(RIGHT(L104,2)*4,もも!$A$8:$M$169,3,FALSE))="","",VLOOKUP(RIGHT(L104,2)*4,もも!$A$8:$M$169,3,FALSE))</f>
        <v>0</v>
      </c>
      <c r="R104">
        <f>IF(ISERROR(VLOOKUP(RIGHT(L104,2)*4-1,もも!$A$8:$M$169,4,FALSE))="","",VLOOKUP(RIGHT(L104,2)*4-1,もも!$A$8:$M$169,4,FALSE))</f>
        <v>0</v>
      </c>
      <c r="S104">
        <f>IF(ISERROR(VLOOKUP(RIGHT(L104,2)*4-1,もも!$A$8:$M$169,5,FALSE))="","",VLOOKUP(RIGHT(L104,2)*4-1,もも!$A$8:$M$169,5,FALSE))</f>
        <v>0</v>
      </c>
      <c r="T104" s="105" t="str">
        <f>IF(ISERROR(VLOOKUP(RIGHT(L104,2)*4-3,もも!$A$8:$M$169,2,FALSE))="","",VLOOKUP(RIGHT(L104,2)*4-3,もも!$A$8:$M$169,2,FALSE))</f>
        <v/>
      </c>
      <c r="V104">
        <v>9032</v>
      </c>
      <c r="W104">
        <f t="shared" si="4"/>
        <v>9032</v>
      </c>
      <c r="X104">
        <f>IF(ISERROR(VLOOKUP(RIGHT(V104,2)*4-2,もも!$A$8:$M$169,3,FALSE))="","",VLOOKUP(RIGHT(V104,2)*4-2,もも!$A$8:$M$169,3,FALSE))</f>
        <v>0</v>
      </c>
      <c r="Y104">
        <f>IF(ISERROR(VLOOKUP(RIGHT(V104,2)*4-3,もも!$A$8:$M$169,4,FALSE))="","",VLOOKUP(RIGHT(V104,2)*4-3,もも!$A$8:$M$169,4,FALSE))</f>
        <v>0</v>
      </c>
      <c r="Z104">
        <f>IF(ISERROR(VLOOKUP(RIGHT(V104,2)*4-3,もも!$A$8:$M$169,5,FALSE))="","",VLOOKUP(RIGHT(V104,2)*4-3,もも!$A$8:$M$169,5,FALSE))</f>
        <v>0</v>
      </c>
      <c r="AA104">
        <f>IF(ISERROR(VLOOKUP(RIGHT(V104,2)*4,もも!$A$8:$M$169,3,FALSE))="","",VLOOKUP(RIGHT(V104,2)*4,もも!$A$8:$M$169,3,FALSE))</f>
        <v>0</v>
      </c>
      <c r="AB104">
        <f>IF(ISERROR(VLOOKUP(RIGHT(V104,2)*4-1,もも!$A$8:$M$169,4,FALSE))="","",VLOOKUP(RIGHT(V104,2)*4-1,もも!$A$8:$M$169,4,FALSE))</f>
        <v>0</v>
      </c>
      <c r="AC104">
        <f>IF(ISERROR(VLOOKUP(RIGHT(V104,2)*4-1,もも!$A$8:$M$169,5,FALSE))="","",VLOOKUP(RIGHT(V104,2)*4-1,もも!$A$8:$M$169,5,FALSE))</f>
        <v>0</v>
      </c>
      <c r="AD104" s="105" t="str">
        <f>IF(ISERROR(VLOOKUP(RIGHT(V104,2)*4-3,もも!$A$8:$M$169,2,FALSE))="","",VLOOKUP(RIGHT(V104,2)*4-3,もも!$A$8:$M$169,2,FALSE))</f>
        <v/>
      </c>
    </row>
    <row r="105" spans="1:30" x14ac:dyDescent="0.2">
      <c r="A105">
        <v>9009</v>
      </c>
      <c r="B105">
        <f t="shared" si="6"/>
        <v>9009</v>
      </c>
      <c r="C105">
        <f>IF(ISERROR(VLOOKUP(RIGHT(A105,2)*4-2,もも!$A$8:$M$169,3,FALSE))="","",VLOOKUP(RIGHT(A105,2)*4-2,もも!$A$8:$M$169,3,FALSE))</f>
        <v>0</v>
      </c>
      <c r="D105">
        <f>IF(ISERROR(VLOOKUP(RIGHT(A105,2)*4-3,もも!$A$8:$M$169,4,FALSE))="","",VLOOKUP(RIGHT(A105,2)*4-3,もも!$A$8:$M$169,4,FALSE))</f>
        <v>0</v>
      </c>
      <c r="E105">
        <f>IF(ISERROR(VLOOKUP(RIGHT(A105,2)*4-3,もも!$A$8:$M$169,5,FALSE))="","",VLOOKUP(RIGHT(A105,2)*4-3,もも!$A$8:$M$169,5,FALSE))</f>
        <v>0</v>
      </c>
      <c r="F105">
        <f>IF(ISERROR(VLOOKUP(RIGHT(A105,2)*4,もも!$A$8:$M$169,3,FALSE))="","",VLOOKUP(RIGHT(A105,2)*4,もも!$A$8:$M$169,3,FALSE))</f>
        <v>0</v>
      </c>
      <c r="G105">
        <f>IF(ISERROR(VLOOKUP(RIGHT(A105,2)*4-1,もも!$A$8:$M$169,4,FALSE))="","",VLOOKUP(RIGHT(A105,2)*4-1,もも!$A$8:$M$169,4,FALSE))</f>
        <v>0</v>
      </c>
      <c r="H105">
        <f>IF(ISERROR(VLOOKUP(RIGHT(A105,2)*4-1,もも!$A$8:$M$169,5,FALSE))="","",VLOOKUP(RIGHT(A105,2)*4-1,もも!$A$8:$M$169,5,FALSE))</f>
        <v>0</v>
      </c>
      <c r="I105" s="105" t="str">
        <f>IF(ISERROR(VLOOKUP(RIGHT(A105,2)*4-3,もも!$A$8:$M$169,2,FALSE))="","",VLOOKUP(RIGHT(A105,2)*4-3,もも!$A$8:$M$169,2,FALSE))</f>
        <v/>
      </c>
      <c r="L105">
        <v>9021</v>
      </c>
      <c r="M105">
        <f t="shared" si="5"/>
        <v>9021</v>
      </c>
      <c r="N105">
        <f>IF(ISERROR(VLOOKUP(RIGHT(L105,2)*4-2,もも!$A$8:$M$169,3,FALSE))="","",VLOOKUP(RIGHT(L105,2)*4-2,もも!$A$8:$M$169,3,FALSE))</f>
        <v>0</v>
      </c>
      <c r="O105">
        <f>IF(ISERROR(VLOOKUP(RIGHT(L105,2)*4-3,もも!$A$8:$M$169,4,FALSE))="","",VLOOKUP(RIGHT(L105,2)*4-3,もも!$A$8:$M$169,4,FALSE))</f>
        <v>0</v>
      </c>
      <c r="P105">
        <f>IF(ISERROR(VLOOKUP(RIGHT(L105,2)*4-3,もも!$A$8:$M$169,5,FALSE))="","",VLOOKUP(RIGHT(L105,2)*4-3,もも!$A$8:$M$169,5,FALSE))</f>
        <v>0</v>
      </c>
      <c r="Q105">
        <f>IF(ISERROR(VLOOKUP(RIGHT(L105,2)*4,もも!$A$8:$M$169,3,FALSE))="","",VLOOKUP(RIGHT(L105,2)*4,もも!$A$8:$M$169,3,FALSE))</f>
        <v>0</v>
      </c>
      <c r="R105">
        <f>IF(ISERROR(VLOOKUP(RIGHT(L105,2)*4-1,もも!$A$8:$M$169,4,FALSE))="","",VLOOKUP(RIGHT(L105,2)*4-1,もも!$A$8:$M$169,4,FALSE))</f>
        <v>0</v>
      </c>
      <c r="S105">
        <f>IF(ISERROR(VLOOKUP(RIGHT(L105,2)*4-1,もも!$A$8:$M$169,5,FALSE))="","",VLOOKUP(RIGHT(L105,2)*4-1,もも!$A$8:$M$169,5,FALSE))</f>
        <v>0</v>
      </c>
      <c r="T105" s="105" t="str">
        <f>IF(ISERROR(VLOOKUP(RIGHT(L105,2)*4-3,もも!$A$8:$M$169,2,FALSE))="","",VLOOKUP(RIGHT(L105,2)*4-3,もも!$A$8:$M$169,2,FALSE))</f>
        <v/>
      </c>
      <c r="V105">
        <v>9033</v>
      </c>
      <c r="W105">
        <f t="shared" si="4"/>
        <v>9033</v>
      </c>
      <c r="X105">
        <f>IF(ISERROR(VLOOKUP(RIGHT(V105,2)*4-2,もも!$A$8:$M$169,3,FALSE))="","",VLOOKUP(RIGHT(V105,2)*4-2,もも!$A$8:$M$169,3,FALSE))</f>
        <v>0</v>
      </c>
      <c r="Y105">
        <f>IF(ISERROR(VLOOKUP(RIGHT(V105,2)*4-3,もも!$A$8:$M$169,4,FALSE))="","",VLOOKUP(RIGHT(V105,2)*4-3,もも!$A$8:$M$169,4,FALSE))</f>
        <v>0</v>
      </c>
      <c r="Z105">
        <f>IF(ISERROR(VLOOKUP(RIGHT(V105,2)*4-3,もも!$A$8:$M$169,5,FALSE))="","",VLOOKUP(RIGHT(V105,2)*4-3,もも!$A$8:$M$169,5,FALSE))</f>
        <v>0</v>
      </c>
      <c r="AA105">
        <f>IF(ISERROR(VLOOKUP(RIGHT(V105,2)*4,もも!$A$8:$M$169,3,FALSE))="","",VLOOKUP(RIGHT(V105,2)*4,もも!$A$8:$M$169,3,FALSE))</f>
        <v>0</v>
      </c>
      <c r="AB105">
        <f>IF(ISERROR(VLOOKUP(RIGHT(V105,2)*4-1,もも!$A$8:$M$169,4,FALSE))="","",VLOOKUP(RIGHT(V105,2)*4-1,もも!$A$8:$M$169,4,FALSE))</f>
        <v>0</v>
      </c>
      <c r="AC105">
        <f>IF(ISERROR(VLOOKUP(RIGHT(V105,2)*4-1,もも!$A$8:$M$169,5,FALSE))="","",VLOOKUP(RIGHT(V105,2)*4-1,もも!$A$8:$M$169,5,FALSE))</f>
        <v>0</v>
      </c>
      <c r="AD105" s="105" t="str">
        <f>IF(ISERROR(VLOOKUP(RIGHT(V105,2)*4-3,もも!$A$8:$M$169,2,FALSE))="","",VLOOKUP(RIGHT(V105,2)*4-3,もも!$A$8:$M$169,2,FALSE))</f>
        <v/>
      </c>
    </row>
    <row r="106" spans="1:30" x14ac:dyDescent="0.2">
      <c r="A106">
        <v>9010</v>
      </c>
      <c r="B106">
        <f t="shared" si="6"/>
        <v>9010</v>
      </c>
      <c r="C106">
        <f>IF(ISERROR(VLOOKUP(RIGHT(A106,2)*4-2,もも!$A$8:$M$169,3,FALSE))="","",VLOOKUP(RIGHT(A106,2)*4-2,もも!$A$8:$M$169,3,FALSE))</f>
        <v>0</v>
      </c>
      <c r="D106">
        <f>IF(ISERROR(VLOOKUP(RIGHT(A106,2)*4-3,もも!$A$8:$M$169,4,FALSE))="","",VLOOKUP(RIGHT(A106,2)*4-3,もも!$A$8:$M$169,4,FALSE))</f>
        <v>0</v>
      </c>
      <c r="E106">
        <f>IF(ISERROR(VLOOKUP(RIGHT(A106,2)*4-3,もも!$A$8:$M$169,5,FALSE))="","",VLOOKUP(RIGHT(A106,2)*4-3,もも!$A$8:$M$169,5,FALSE))</f>
        <v>0</v>
      </c>
      <c r="F106">
        <f>IF(ISERROR(VLOOKUP(RIGHT(A106,2)*4,もも!$A$8:$M$169,3,FALSE))="","",VLOOKUP(RIGHT(A106,2)*4,もも!$A$8:$M$169,3,FALSE))</f>
        <v>0</v>
      </c>
      <c r="G106">
        <f>IF(ISERROR(VLOOKUP(RIGHT(A106,2)*4-1,もも!$A$8:$M$169,4,FALSE))="","",VLOOKUP(RIGHT(A106,2)*4-1,もも!$A$8:$M$169,4,FALSE))</f>
        <v>0</v>
      </c>
      <c r="H106">
        <f>IF(ISERROR(VLOOKUP(RIGHT(A106,2)*4-1,もも!$A$8:$M$169,5,FALSE))="","",VLOOKUP(RIGHT(A106,2)*4-1,もも!$A$8:$M$169,5,FALSE))</f>
        <v>0</v>
      </c>
      <c r="I106" s="105" t="str">
        <f>IF(ISERROR(VLOOKUP(RIGHT(A106,2)*4-3,もも!$A$8:$M$169,2,FALSE))="","",VLOOKUP(RIGHT(A106,2)*4-3,もも!$A$8:$M$169,2,FALSE))</f>
        <v/>
      </c>
      <c r="L106">
        <v>9022</v>
      </c>
      <c r="M106">
        <f t="shared" si="5"/>
        <v>9022</v>
      </c>
      <c r="N106">
        <f>IF(ISERROR(VLOOKUP(RIGHT(L106,2)*4-2,もも!$A$8:$M$169,3,FALSE))="","",VLOOKUP(RIGHT(L106,2)*4-2,もも!$A$8:$M$169,3,FALSE))</f>
        <v>0</v>
      </c>
      <c r="O106">
        <f>IF(ISERROR(VLOOKUP(RIGHT(L106,2)*4-3,もも!$A$8:$M$169,4,FALSE))="","",VLOOKUP(RIGHT(L106,2)*4-3,もも!$A$8:$M$169,4,FALSE))</f>
        <v>0</v>
      </c>
      <c r="P106">
        <f>IF(ISERROR(VLOOKUP(RIGHT(L106,2)*4-3,もも!$A$8:$M$169,5,FALSE))="","",VLOOKUP(RIGHT(L106,2)*4-3,もも!$A$8:$M$169,5,FALSE))</f>
        <v>0</v>
      </c>
      <c r="Q106">
        <f>IF(ISERROR(VLOOKUP(RIGHT(L106,2)*4,もも!$A$8:$M$169,3,FALSE))="","",VLOOKUP(RIGHT(L106,2)*4,もも!$A$8:$M$169,3,FALSE))</f>
        <v>0</v>
      </c>
      <c r="R106">
        <f>IF(ISERROR(VLOOKUP(RIGHT(L106,2)*4-1,もも!$A$8:$M$169,4,FALSE))="","",VLOOKUP(RIGHT(L106,2)*4-1,もも!$A$8:$M$169,4,FALSE))</f>
        <v>0</v>
      </c>
      <c r="S106">
        <f>IF(ISERROR(VLOOKUP(RIGHT(L106,2)*4-1,もも!$A$8:$M$169,5,FALSE))="","",VLOOKUP(RIGHT(L106,2)*4-1,もも!$A$8:$M$169,5,FALSE))</f>
        <v>0</v>
      </c>
      <c r="T106" s="105" t="str">
        <f>IF(ISERROR(VLOOKUP(RIGHT(L106,2)*4-3,もも!$A$8:$M$169,2,FALSE))="","",VLOOKUP(RIGHT(L106,2)*4-3,もも!$A$8:$M$169,2,FALSE))</f>
        <v/>
      </c>
      <c r="V106">
        <v>9034</v>
      </c>
      <c r="W106">
        <f t="shared" si="4"/>
        <v>9034</v>
      </c>
      <c r="X106">
        <f>IF(ISERROR(VLOOKUP(RIGHT(V106,2)*4-2,もも!$A$8:$M$169,3,FALSE))="","",VLOOKUP(RIGHT(V106,2)*4-2,もも!$A$8:$M$169,3,FALSE))</f>
        <v>0</v>
      </c>
      <c r="Y106">
        <f>IF(ISERROR(VLOOKUP(RIGHT(V106,2)*4-3,もも!$A$8:$M$169,4,FALSE))="","",VLOOKUP(RIGHT(V106,2)*4-3,もも!$A$8:$M$169,4,FALSE))</f>
        <v>0</v>
      </c>
      <c r="Z106">
        <f>IF(ISERROR(VLOOKUP(RIGHT(V106,2)*4-3,もも!$A$8:$M$169,5,FALSE))="","",VLOOKUP(RIGHT(V106,2)*4-3,もも!$A$8:$M$169,5,FALSE))</f>
        <v>0</v>
      </c>
      <c r="AA106">
        <f>IF(ISERROR(VLOOKUP(RIGHT(V106,2)*4,もも!$A$8:$M$169,3,FALSE))="","",VLOOKUP(RIGHT(V106,2)*4,もも!$A$8:$M$169,3,FALSE))</f>
        <v>0</v>
      </c>
      <c r="AB106">
        <f>IF(ISERROR(VLOOKUP(RIGHT(V106,2)*4-1,もも!$A$8:$M$169,4,FALSE))="","",VLOOKUP(RIGHT(V106,2)*4-1,もも!$A$8:$M$169,4,FALSE))</f>
        <v>0</v>
      </c>
      <c r="AC106">
        <f>IF(ISERROR(VLOOKUP(RIGHT(V106,2)*4-1,もも!$A$8:$M$169,5,FALSE))="","",VLOOKUP(RIGHT(V106,2)*4-1,もも!$A$8:$M$169,5,FALSE))</f>
        <v>0</v>
      </c>
      <c r="AD106" s="105" t="str">
        <f>IF(ISERROR(VLOOKUP(RIGHT(V106,2)*4-3,もも!$A$8:$M$169,2,FALSE))="","",VLOOKUP(RIGHT(V106,2)*4-3,もも!$A$8:$M$169,2,FALSE))</f>
        <v/>
      </c>
    </row>
    <row r="107" spans="1:30" x14ac:dyDescent="0.2">
      <c r="A107">
        <v>9011</v>
      </c>
      <c r="B107">
        <f>$J$1*100000+A107</f>
        <v>9011</v>
      </c>
      <c r="C107">
        <f>IF(ISERROR(VLOOKUP(RIGHT(A107,2)*4-2,もも!$A$8:$M$169,3,FALSE))="","",VLOOKUP(RIGHT(A107,2)*4-2,もも!$A$8:$M$169,3,FALSE))</f>
        <v>0</v>
      </c>
      <c r="D107">
        <f>IF(ISERROR(VLOOKUP(RIGHT(A107,2)*4-3,もも!$A$8:$M$169,4,FALSE))="","",VLOOKUP(RIGHT(A107,2)*4-3,もも!$A$8:$M$169,4,FALSE))</f>
        <v>0</v>
      </c>
      <c r="E107">
        <f>IF(ISERROR(VLOOKUP(RIGHT(A107,2)*4-3,もも!$A$8:$M$169,5,FALSE))="","",VLOOKUP(RIGHT(A107,2)*4-3,もも!$A$8:$M$169,5,FALSE))</f>
        <v>0</v>
      </c>
      <c r="F107">
        <f>IF(ISERROR(VLOOKUP(RIGHT(A107,2)*4,もも!$A$8:$M$169,3,FALSE))="","",VLOOKUP(RIGHT(A107,2)*4,もも!$A$8:$M$169,3,FALSE))</f>
        <v>0</v>
      </c>
      <c r="G107">
        <f>IF(ISERROR(VLOOKUP(RIGHT(A107,2)*4-1,もも!$A$8:$M$169,4,FALSE))="","",VLOOKUP(RIGHT(A107,2)*4-1,もも!$A$8:$M$169,4,FALSE))</f>
        <v>0</v>
      </c>
      <c r="H107">
        <f>IF(ISERROR(VLOOKUP(RIGHT(A107,2)*4-1,もも!$A$8:$M$169,5,FALSE))="","",VLOOKUP(RIGHT(A107,2)*4-1,もも!$A$8:$M$169,5,FALSE))</f>
        <v>0</v>
      </c>
      <c r="I107" s="105" t="str">
        <f>IF(ISERROR(VLOOKUP(RIGHT(A107,2)*4-3,もも!$A$8:$M$169,2,FALSE))="","",VLOOKUP(RIGHT(A107,2)*4-3,もも!$A$8:$M$169,2,FALSE))</f>
        <v/>
      </c>
      <c r="L107">
        <v>9023</v>
      </c>
      <c r="M107">
        <f t="shared" si="5"/>
        <v>9023</v>
      </c>
      <c r="N107">
        <f>IF(ISERROR(VLOOKUP(RIGHT(L107,2)*4-2,もも!$A$8:$M$169,3,FALSE))="","",VLOOKUP(RIGHT(L107,2)*4-2,もも!$A$8:$M$169,3,FALSE))</f>
        <v>0</v>
      </c>
      <c r="O107">
        <f>IF(ISERROR(VLOOKUP(RIGHT(L107,2)*4-3,もも!$A$8:$M$169,4,FALSE))="","",VLOOKUP(RIGHT(L107,2)*4-3,もも!$A$8:$M$169,4,FALSE))</f>
        <v>0</v>
      </c>
      <c r="P107">
        <f>IF(ISERROR(VLOOKUP(RIGHT(L107,2)*4-3,もも!$A$8:$M$169,5,FALSE))="","",VLOOKUP(RIGHT(L107,2)*4-3,もも!$A$8:$M$169,5,FALSE))</f>
        <v>0</v>
      </c>
      <c r="Q107">
        <f>IF(ISERROR(VLOOKUP(RIGHT(L107,2)*4,もも!$A$8:$M$169,3,FALSE))="","",VLOOKUP(RIGHT(L107,2)*4,もも!$A$8:$M$169,3,FALSE))</f>
        <v>0</v>
      </c>
      <c r="R107">
        <f>IF(ISERROR(VLOOKUP(RIGHT(L107,2)*4-1,もも!$A$8:$M$169,4,FALSE))="","",VLOOKUP(RIGHT(L107,2)*4-1,もも!$A$8:$M$169,4,FALSE))</f>
        <v>0</v>
      </c>
      <c r="S107">
        <f>IF(ISERROR(VLOOKUP(RIGHT(L107,2)*4-1,もも!$A$8:$M$169,5,FALSE))="","",VLOOKUP(RIGHT(L107,2)*4-1,もも!$A$8:$M$169,5,FALSE))</f>
        <v>0</v>
      </c>
      <c r="T107" s="105" t="str">
        <f>IF(ISERROR(VLOOKUP(RIGHT(L107,2)*4-3,もも!$A$8:$M$169,2,FALSE))="","",VLOOKUP(RIGHT(L107,2)*4-3,もも!$A$8:$M$169,2,FALSE))</f>
        <v/>
      </c>
      <c r="V107">
        <v>9035</v>
      </c>
      <c r="W107">
        <f t="shared" si="4"/>
        <v>9035</v>
      </c>
      <c r="X107">
        <f>IF(ISERROR(VLOOKUP(RIGHT(V107,2)*4-2,もも!$A$8:$M$169,3,FALSE))="","",VLOOKUP(RIGHT(V107,2)*4-2,もも!$A$8:$M$169,3,FALSE))</f>
        <v>0</v>
      </c>
      <c r="Y107">
        <f>IF(ISERROR(VLOOKUP(RIGHT(V107,2)*4-3,もも!$A$8:$M$169,4,FALSE))="","",VLOOKUP(RIGHT(V107,2)*4-3,もも!$A$8:$M$169,4,FALSE))</f>
        <v>0</v>
      </c>
      <c r="Z107">
        <f>IF(ISERROR(VLOOKUP(RIGHT(V107,2)*4-3,もも!$A$8:$M$169,5,FALSE))="","",VLOOKUP(RIGHT(V107,2)*4-3,もも!$A$8:$M$169,5,FALSE))</f>
        <v>0</v>
      </c>
      <c r="AA107">
        <f>IF(ISERROR(VLOOKUP(RIGHT(V107,2)*4,もも!$A$8:$M$169,3,FALSE))="","",VLOOKUP(RIGHT(V107,2)*4,もも!$A$8:$M$169,3,FALSE))</f>
        <v>0</v>
      </c>
      <c r="AB107">
        <f>IF(ISERROR(VLOOKUP(RIGHT(V107,2)*4-1,もも!$A$8:$M$169,4,FALSE))="","",VLOOKUP(RIGHT(V107,2)*4-1,もも!$A$8:$M$169,4,FALSE))</f>
        <v>0</v>
      </c>
      <c r="AC107">
        <f>IF(ISERROR(VLOOKUP(RIGHT(V107,2)*4-1,もも!$A$8:$M$169,5,FALSE))="","",VLOOKUP(RIGHT(V107,2)*4-1,もも!$A$8:$M$169,5,FALSE))</f>
        <v>0</v>
      </c>
      <c r="AD107" s="105" t="str">
        <f>IF(ISERROR(VLOOKUP(RIGHT(V107,2)*4-3,もも!$A$8:$M$169,2,FALSE))="","",VLOOKUP(RIGHT(V107,2)*4-3,もも!$A$8:$M$169,2,FALSE))</f>
        <v/>
      </c>
    </row>
    <row r="108" spans="1:30" ht="13.5" thickBot="1" x14ac:dyDescent="0.25">
      <c r="A108" s="106">
        <v>9012</v>
      </c>
      <c r="B108" s="106">
        <f>$J$1*100000+A108</f>
        <v>9012</v>
      </c>
      <c r="C108" s="106">
        <f>IF(ISERROR(VLOOKUP(RIGHT(A108,2)*4-2,もも!$A$8:$M$169,3,FALSE))="","",VLOOKUP(RIGHT(A108,2)*4-2,もも!$A$8:$M$169,3,FALSE))</f>
        <v>0</v>
      </c>
      <c r="D108" s="106">
        <f>IF(ISERROR(VLOOKUP(RIGHT(A108,2)*4-3,もも!$A$8:$M$169,4,FALSE))="","",VLOOKUP(RIGHT(A108,2)*4-3,もも!$A$8:$M$169,4,FALSE))</f>
        <v>0</v>
      </c>
      <c r="E108" s="106">
        <f>IF(ISERROR(VLOOKUP(RIGHT(A108,2)*4-3,もも!$A$8:$M$169,5,FALSE))="","",VLOOKUP(RIGHT(A108,2)*4-3,もも!$A$8:$M$169,5,FALSE))</f>
        <v>0</v>
      </c>
      <c r="F108" s="106">
        <f>IF(ISERROR(VLOOKUP(RIGHT(A108,2)*4,もも!$A$8:$M$169,3,FALSE))="","",VLOOKUP(RIGHT(A108,2)*4,もも!$A$8:$M$169,3,FALSE))</f>
        <v>0</v>
      </c>
      <c r="G108" s="106">
        <f>IF(ISERROR(VLOOKUP(RIGHT(A108,2)*4-1,もも!$A$8:$M$169,4,FALSE))="","",VLOOKUP(RIGHT(A108,2)*4-1,もも!$A$8:$M$169,4,FALSE))</f>
        <v>0</v>
      </c>
      <c r="H108" s="106">
        <f>IF(ISERROR(VLOOKUP(RIGHT(A108,2)*4-1,もも!$A$8:$M$169,5,FALSE))="","",VLOOKUP(RIGHT(A108,2)*4-1,もも!$A$8:$M$169,5,FALSE))</f>
        <v>0</v>
      </c>
      <c r="I108" s="107" t="str">
        <f>IF(ISERROR(VLOOKUP(RIGHT(A108,2)*4-3,もも!$A$8:$M$169,2,FALSE))="","",VLOOKUP(RIGHT(A108,2)*4-3,もも!$A$8:$M$169,2,FALSE))</f>
        <v/>
      </c>
      <c r="J108" s="106"/>
      <c r="K108" s="106"/>
      <c r="L108" s="106">
        <v>9024</v>
      </c>
      <c r="M108" s="106">
        <f t="shared" si="5"/>
        <v>9024</v>
      </c>
      <c r="N108" s="106">
        <f>IF(ISERROR(VLOOKUP(RIGHT(L108,2)*4-2,もも!$A$8:$M$169,3,FALSE))="","",VLOOKUP(RIGHT(L108,2)*4-2,もも!$A$8:$M$169,3,FALSE))</f>
        <v>0</v>
      </c>
      <c r="O108" s="106">
        <f>IF(ISERROR(VLOOKUP(RIGHT(L108,2)*4-3,もも!$A$8:$M$169,4,FALSE))="","",VLOOKUP(RIGHT(L108,2)*4-3,もも!$A$8:$M$169,4,FALSE))</f>
        <v>0</v>
      </c>
      <c r="P108" s="106">
        <f>IF(ISERROR(VLOOKUP(RIGHT(L108,2)*4-3,もも!$A$8:$M$169,5,FALSE))="","",VLOOKUP(RIGHT(L108,2)*4-3,もも!$A$8:$M$169,5,FALSE))</f>
        <v>0</v>
      </c>
      <c r="Q108" s="106">
        <f>IF(ISERROR(VLOOKUP(RIGHT(L108,2)*4,もも!$A$8:$M$169,3,FALSE))="","",VLOOKUP(RIGHT(L108,2)*4,もも!$A$8:$M$169,3,FALSE))</f>
        <v>0</v>
      </c>
      <c r="R108" s="106">
        <f>IF(ISERROR(VLOOKUP(RIGHT(L108,2)*4-1,もも!$A$8:$M$169,4,FALSE))="","",VLOOKUP(RIGHT(L108,2)*4-1,もも!$A$8:$M$169,4,FALSE))</f>
        <v>0</v>
      </c>
      <c r="S108" s="106">
        <f>IF(ISERROR(VLOOKUP(RIGHT(L108,2)*4-1,もも!$A$8:$M$169,5,FALSE))="","",VLOOKUP(RIGHT(L108,2)*4-1,もも!$A$8:$M$169,5,FALSE))</f>
        <v>0</v>
      </c>
      <c r="T108" s="107" t="str">
        <f>IF(ISERROR(VLOOKUP(RIGHT(L108,2)*4-3,もも!$A$8:$M$169,2,FALSE))="","",VLOOKUP(RIGHT(L108,2)*4-3,もも!$A$8:$M$169,2,FALSE))</f>
        <v/>
      </c>
      <c r="U108" s="106"/>
      <c r="V108" s="106">
        <v>9036</v>
      </c>
      <c r="W108" s="106">
        <f t="shared" si="4"/>
        <v>9036</v>
      </c>
      <c r="X108" s="106">
        <f>IF(ISERROR(VLOOKUP(RIGHT(V108,2)*4-2,もも!$A$8:$M$169,3,FALSE))="","",VLOOKUP(RIGHT(V108,2)*4-2,もも!$A$8:$M$169,3,FALSE))</f>
        <v>0</v>
      </c>
      <c r="Y108" s="106">
        <f>IF(ISERROR(VLOOKUP(RIGHT(V108,2)*4-3,もも!$A$8:$M$169,4,FALSE))="","",VLOOKUP(RIGHT(V108,2)*4-3,もも!$A$8:$M$169,4,FALSE))</f>
        <v>0</v>
      </c>
      <c r="Z108" s="106">
        <f>IF(ISERROR(VLOOKUP(RIGHT(V108,2)*4-3,もも!$A$8:$M$169,5,FALSE))="","",VLOOKUP(RIGHT(V108,2)*4-3,もも!$A$8:$M$169,5,FALSE))</f>
        <v>0</v>
      </c>
      <c r="AA108" s="106">
        <f>IF(ISERROR(VLOOKUP(RIGHT(V108,2)*4,もも!$A$8:$M$169,3,FALSE))="","",VLOOKUP(RIGHT(V108,2)*4,もも!$A$8:$M$169,3,FALSE))</f>
        <v>0</v>
      </c>
      <c r="AB108" s="106">
        <f>IF(ISERROR(VLOOKUP(RIGHT(V108,2)*4-1,もも!$A$8:$M$169,4,FALSE))="","",VLOOKUP(RIGHT(V108,2)*4-1,もも!$A$8:$M$169,4,FALSE))</f>
        <v>0</v>
      </c>
      <c r="AC108" s="106">
        <f>IF(ISERROR(VLOOKUP(RIGHT(V108,2)*4-1,もも!$A$8:$M$169,5,FALSE))="","",VLOOKUP(RIGHT(V108,2)*4-1,もも!$A$8:$M$169,5,FALSE))</f>
        <v>0</v>
      </c>
      <c r="AD108" s="107" t="str">
        <f>IF(ISERROR(VLOOKUP(RIGHT(V108,2)*4-3,もも!$A$8:$M$169,2,FALSE))="","",VLOOKUP(RIGHT(V108,2)*4-3,もも!$A$8:$M$169,2,FALSE))</f>
        <v/>
      </c>
    </row>
    <row r="109" spans="1:30" x14ac:dyDescent="0.2">
      <c r="A109">
        <v>10001</v>
      </c>
      <c r="B109">
        <f t="shared" si="6"/>
        <v>10001</v>
      </c>
      <c r="C109">
        <f>IF(ISERROR(VLOOKUP(RIGHT(A109,2)*4-2,ふじ!$A$8:$M$169,3,FALSE))="","",VLOOKUP(RIGHT(A109,2)*4-2,ふじ!$A$8:$M$169,3,FALSE))</f>
        <v>0</v>
      </c>
      <c r="D109">
        <f>IF(ISERROR(VLOOKUP(RIGHT(A109,2)*4-3,ふじ!$A$8:$M$169,4,FALSE))="","",VLOOKUP(RIGHT(A109,2)*4-3,ふじ!$A$8:$M$169,4,FALSE))</f>
        <v>0</v>
      </c>
      <c r="E109">
        <f>IF(ISERROR(VLOOKUP(RIGHT(A109,2)*4-3,ふじ!$A$8:$M$169,5,FALSE))="","",VLOOKUP(RIGHT(A109,2)*4-3,ふじ!$A$8:$M$169,5,FALSE))</f>
        <v>0</v>
      </c>
      <c r="F109">
        <f>IF(ISERROR(VLOOKUP(RIGHT(A109,2)*4,ふじ!$A$8:$M$169,3,FALSE))="","",VLOOKUP(RIGHT(A109,2)*4,ふじ!$A$8:$M$169,3,FALSE))</f>
        <v>0</v>
      </c>
      <c r="G109">
        <f>IF(ISERROR(VLOOKUP(RIGHT(A109,2)*4-1,ふじ!$A$8:$M$169,4,FALSE))="","",VLOOKUP(RIGHT(A109,2)*4-1,ふじ!$A$8:$M$169,4,FALSE))</f>
        <v>0</v>
      </c>
      <c r="H109">
        <f>IF(ISERROR(VLOOKUP(RIGHT(A109,2)*4-1,ふじ!$A$8:$M$169,5,FALSE))="","",VLOOKUP(RIGHT(A109,2)*4-1,ふじ!$A$8:$M$169,5,FALSE))</f>
        <v>0</v>
      </c>
      <c r="I109" s="105" t="str">
        <f>IF(ISERROR(VLOOKUP(RIGHT(A109,2)*4-3,ふじ!$A$8:$M$169,2,FALSE))="","",VLOOKUP(RIGHT(A109,2)*4-3,ふじ!$A$8:$M$169,2,FALSE))</f>
        <v/>
      </c>
      <c r="L109">
        <v>10013</v>
      </c>
      <c r="M109">
        <f t="shared" si="5"/>
        <v>10013</v>
      </c>
      <c r="N109">
        <f>IF(ISERROR(VLOOKUP(RIGHT(L109,2)*4-2,ふじ!$A$8:$M$169,3,FALSE))="","",VLOOKUP(RIGHT(L109,2)*4-2,ふじ!$A$8:$M$169,3,FALSE))</f>
        <v>0</v>
      </c>
      <c r="O109">
        <f>IF(ISERROR(VLOOKUP(RIGHT(L109,2)*4-3,ふじ!$A$8:$M$169,4,FALSE))="","",VLOOKUP(RIGHT(L109,2)*4-3,ふじ!$A$8:$M$169,4,FALSE))</f>
        <v>0</v>
      </c>
      <c r="P109">
        <f>IF(ISERROR(VLOOKUP(RIGHT(L109,2)*4-3,ふじ!$A$8:$M$169,5,FALSE))="","",VLOOKUP(RIGHT(L109,2)*4-3,ふじ!$A$8:$M$169,5,FALSE))</f>
        <v>0</v>
      </c>
      <c r="Q109">
        <f>IF(ISERROR(VLOOKUP(RIGHT(L109,2)*4,ふじ!$A$8:$M$169,3,FALSE))="","",VLOOKUP(RIGHT(L109,2)*4,ふじ!$A$8:$M$169,3,FALSE))</f>
        <v>0</v>
      </c>
      <c r="R109">
        <f>IF(ISERROR(VLOOKUP(RIGHT(L109,2)*4-1,ふじ!$A$8:$M$169,4,FALSE))="","",VLOOKUP(RIGHT(L109,2)*4-1,ふじ!$A$8:$M$169,4,FALSE))</f>
        <v>0</v>
      </c>
      <c r="S109">
        <f>IF(ISERROR(VLOOKUP(RIGHT(L109,2)*4-1,ふじ!$A$8:$M$169,5,FALSE))="","",VLOOKUP(RIGHT(L109,2)*4-1,ふじ!$A$8:$M$169,5,FALSE))</f>
        <v>0</v>
      </c>
      <c r="T109" s="105" t="str">
        <f>IF(ISERROR(VLOOKUP(RIGHT(L109,2)*4-3,ふじ!$A$8:$M$169,2,FALSE))="","",VLOOKUP(RIGHT(L109,2)*4-3,ふじ!$A$8:$M$169,2,FALSE))</f>
        <v/>
      </c>
      <c r="V109">
        <v>10025</v>
      </c>
      <c r="W109">
        <f t="shared" si="4"/>
        <v>10025</v>
      </c>
      <c r="X109">
        <f>IF(ISERROR(VLOOKUP(RIGHT(V109,2)*4-2,ふじ!$A$8:$M$169,3,FALSE))="","",VLOOKUP(RIGHT(V109,2)*4-2,ふじ!$A$8:$M$169,3,FALSE))</f>
        <v>0</v>
      </c>
      <c r="Y109">
        <f>IF(ISERROR(VLOOKUP(RIGHT(V109,2)*4-3,ふじ!$A$8:$M$169,4,FALSE))="","",VLOOKUP(RIGHT(V109,2)*4-3,ふじ!$A$8:$M$169,4,FALSE))</f>
        <v>0</v>
      </c>
      <c r="Z109">
        <f>IF(ISERROR(VLOOKUP(RIGHT(V109,2)*4-3,ふじ!$A$8:$M$169,5,FALSE))="","",VLOOKUP(RIGHT(V109,2)*4-3,ふじ!$A$8:$M$169,5,FALSE))</f>
        <v>0</v>
      </c>
      <c r="AA109">
        <f>IF(ISERROR(VLOOKUP(RIGHT(V109,2)*4,ふじ!$A$8:$M$169,3,FALSE))="","",VLOOKUP(RIGHT(V109,2)*4,ふじ!$A$8:$M$169,3,FALSE))</f>
        <v>0</v>
      </c>
      <c r="AB109">
        <f>IF(ISERROR(VLOOKUP(RIGHT(V109,2)*4-1,ふじ!$A$8:$M$169,4,FALSE))="","",VLOOKUP(RIGHT(V109,2)*4-1,ふじ!$A$8:$M$169,4,FALSE))</f>
        <v>0</v>
      </c>
      <c r="AC109">
        <f>IF(ISERROR(VLOOKUP(RIGHT(V109,2)*4-1,ふじ!$A$8:$M$169,5,FALSE))="","",VLOOKUP(RIGHT(V109,2)*4-1,ふじ!$A$8:$M$169,5,FALSE))</f>
        <v>0</v>
      </c>
      <c r="AD109" s="105" t="str">
        <f>IF(ISERROR(VLOOKUP(RIGHT(V109,2)*4-3,ふじ!$A$8:$M$169,2,FALSE))="","",VLOOKUP(RIGHT(V109,2)*4-3,ふじ!$A$8:$M$169,2,FALSE))</f>
        <v/>
      </c>
    </row>
    <row r="110" spans="1:30" x14ac:dyDescent="0.2">
      <c r="A110">
        <v>10002</v>
      </c>
      <c r="B110">
        <f t="shared" si="6"/>
        <v>10002</v>
      </c>
      <c r="C110">
        <f>IF(ISERROR(VLOOKUP(RIGHT(A110,2)*4-2,ふじ!$A$8:$M$169,3,FALSE))="","",VLOOKUP(RIGHT(A110,2)*4-2,ふじ!$A$8:$M$169,3,FALSE))</f>
        <v>0</v>
      </c>
      <c r="D110">
        <f>IF(ISERROR(VLOOKUP(RIGHT(A110,2)*4-3,ふじ!$A$8:$M$169,4,FALSE))="","",VLOOKUP(RIGHT(A110,2)*4-3,ふじ!$A$8:$M$169,4,FALSE))</f>
        <v>0</v>
      </c>
      <c r="E110">
        <f>IF(ISERROR(VLOOKUP(RIGHT(A110,2)*4-3,ふじ!$A$8:$M$169,5,FALSE))="","",VLOOKUP(RIGHT(A110,2)*4-3,ふじ!$A$8:$M$169,5,FALSE))</f>
        <v>0</v>
      </c>
      <c r="F110">
        <f>IF(ISERROR(VLOOKUP(RIGHT(A110,2)*4,ふじ!$A$8:$M$169,3,FALSE))="","",VLOOKUP(RIGHT(A110,2)*4,ふじ!$A$8:$M$169,3,FALSE))</f>
        <v>0</v>
      </c>
      <c r="G110">
        <f>IF(ISERROR(VLOOKUP(RIGHT(A110,2)*4-1,ふじ!$A$8:$M$169,4,FALSE))="","",VLOOKUP(RIGHT(A110,2)*4-1,ふじ!$A$8:$M$169,4,FALSE))</f>
        <v>0</v>
      </c>
      <c r="H110">
        <f>IF(ISERROR(VLOOKUP(RIGHT(A110,2)*4-1,ふじ!$A$8:$M$169,5,FALSE))="","",VLOOKUP(RIGHT(A110,2)*4-1,ふじ!$A$8:$M$169,5,FALSE))</f>
        <v>0</v>
      </c>
      <c r="I110" s="105" t="str">
        <f>IF(ISERROR(VLOOKUP(RIGHT(A110,2)*4-3,ふじ!$A$8:$M$169,2,FALSE))="","",VLOOKUP(RIGHT(A110,2)*4-3,ふじ!$A$8:$M$169,2,FALSE))</f>
        <v/>
      </c>
      <c r="L110">
        <v>10014</v>
      </c>
      <c r="M110">
        <f t="shared" si="5"/>
        <v>10014</v>
      </c>
      <c r="N110">
        <f>IF(ISERROR(VLOOKUP(RIGHT(L110,2)*4-2,ふじ!$A$8:$M$169,3,FALSE))="","",VLOOKUP(RIGHT(L110,2)*4-2,ふじ!$A$8:$M$169,3,FALSE))</f>
        <v>0</v>
      </c>
      <c r="O110">
        <f>IF(ISERROR(VLOOKUP(RIGHT(L110,2)*4-3,ふじ!$A$8:$M$169,4,FALSE))="","",VLOOKUP(RIGHT(L110,2)*4-3,ふじ!$A$8:$M$169,4,FALSE))</f>
        <v>0</v>
      </c>
      <c r="P110">
        <f>IF(ISERROR(VLOOKUP(RIGHT(L110,2)*4-3,ふじ!$A$8:$M$169,5,FALSE))="","",VLOOKUP(RIGHT(L110,2)*4-3,ふじ!$A$8:$M$169,5,FALSE))</f>
        <v>0</v>
      </c>
      <c r="Q110">
        <f>IF(ISERROR(VLOOKUP(RIGHT(L110,2)*4,ふじ!$A$8:$M$169,3,FALSE))="","",VLOOKUP(RIGHT(L110,2)*4,ふじ!$A$8:$M$169,3,FALSE))</f>
        <v>0</v>
      </c>
      <c r="R110">
        <f>IF(ISERROR(VLOOKUP(RIGHT(L110,2)*4-1,ふじ!$A$8:$M$169,4,FALSE))="","",VLOOKUP(RIGHT(L110,2)*4-1,ふじ!$A$8:$M$169,4,FALSE))</f>
        <v>0</v>
      </c>
      <c r="S110">
        <f>IF(ISERROR(VLOOKUP(RIGHT(L110,2)*4-1,ふじ!$A$8:$M$169,5,FALSE))="","",VLOOKUP(RIGHT(L110,2)*4-1,ふじ!$A$8:$M$169,5,FALSE))</f>
        <v>0</v>
      </c>
      <c r="T110" s="105" t="str">
        <f>IF(ISERROR(VLOOKUP(RIGHT(L110,2)*4-3,ふじ!$A$8:$M$169,2,FALSE))="","",VLOOKUP(RIGHT(L110,2)*4-3,ふじ!$A$8:$M$169,2,FALSE))</f>
        <v/>
      </c>
      <c r="V110">
        <v>10026</v>
      </c>
      <c r="W110">
        <f t="shared" si="4"/>
        <v>10026</v>
      </c>
      <c r="X110">
        <f>IF(ISERROR(VLOOKUP(RIGHT(V110,2)*4-2,ふじ!$A$8:$M$169,3,FALSE))="","",VLOOKUP(RIGHT(V110,2)*4-2,ふじ!$A$8:$M$169,3,FALSE))</f>
        <v>0</v>
      </c>
      <c r="Y110">
        <f>IF(ISERROR(VLOOKUP(RIGHT(V110,2)*4-3,ふじ!$A$8:$M$169,4,FALSE))="","",VLOOKUP(RIGHT(V110,2)*4-3,ふじ!$A$8:$M$169,4,FALSE))</f>
        <v>0</v>
      </c>
      <c r="Z110">
        <f>IF(ISERROR(VLOOKUP(RIGHT(V110,2)*4-3,ふじ!$A$8:$M$169,5,FALSE))="","",VLOOKUP(RIGHT(V110,2)*4-3,ふじ!$A$8:$M$169,5,FALSE))</f>
        <v>0</v>
      </c>
      <c r="AA110">
        <f>IF(ISERROR(VLOOKUP(RIGHT(V110,2)*4,ふじ!$A$8:$M$169,3,FALSE))="","",VLOOKUP(RIGHT(V110,2)*4,ふじ!$A$8:$M$169,3,FALSE))</f>
        <v>0</v>
      </c>
      <c r="AB110">
        <f>IF(ISERROR(VLOOKUP(RIGHT(V110,2)*4-1,ふじ!$A$8:$M$169,4,FALSE))="","",VLOOKUP(RIGHT(V110,2)*4-1,ふじ!$A$8:$M$169,4,FALSE))</f>
        <v>0</v>
      </c>
      <c r="AC110">
        <f>IF(ISERROR(VLOOKUP(RIGHT(V110,2)*4-1,ふじ!$A$8:$M$169,5,FALSE))="","",VLOOKUP(RIGHT(V110,2)*4-1,ふじ!$A$8:$M$169,5,FALSE))</f>
        <v>0</v>
      </c>
      <c r="AD110" s="105" t="str">
        <f>IF(ISERROR(VLOOKUP(RIGHT(V110,2)*4-3,ふじ!$A$8:$M$169,2,FALSE))="","",VLOOKUP(RIGHT(V110,2)*4-3,ふじ!$A$8:$M$169,2,FALSE))</f>
        <v/>
      </c>
    </row>
    <row r="111" spans="1:30" x14ac:dyDescent="0.2">
      <c r="A111">
        <v>10003</v>
      </c>
      <c r="B111">
        <f t="shared" si="6"/>
        <v>10003</v>
      </c>
      <c r="C111">
        <f>IF(ISERROR(VLOOKUP(RIGHT(A111,2)*4-2,ふじ!$A$8:$M$169,3,FALSE))="","",VLOOKUP(RIGHT(A111,2)*4-2,ふじ!$A$8:$M$169,3,FALSE))</f>
        <v>0</v>
      </c>
      <c r="D111">
        <f>IF(ISERROR(VLOOKUP(RIGHT(A111,2)*4-3,ふじ!$A$8:$M$169,4,FALSE))="","",VLOOKUP(RIGHT(A111,2)*4-3,ふじ!$A$8:$M$169,4,FALSE))</f>
        <v>0</v>
      </c>
      <c r="E111">
        <f>IF(ISERROR(VLOOKUP(RIGHT(A111,2)*4-3,ふじ!$A$8:$M$169,5,FALSE))="","",VLOOKUP(RIGHT(A111,2)*4-3,ふじ!$A$8:$M$169,5,FALSE))</f>
        <v>0</v>
      </c>
      <c r="F111">
        <f>IF(ISERROR(VLOOKUP(RIGHT(A111,2)*4,ふじ!$A$8:$M$169,3,FALSE))="","",VLOOKUP(RIGHT(A111,2)*4,ふじ!$A$8:$M$169,3,FALSE))</f>
        <v>0</v>
      </c>
      <c r="G111">
        <f>IF(ISERROR(VLOOKUP(RIGHT(A111,2)*4-1,ふじ!$A$8:$M$169,4,FALSE))="","",VLOOKUP(RIGHT(A111,2)*4-1,ふじ!$A$8:$M$169,4,FALSE))</f>
        <v>0</v>
      </c>
      <c r="H111">
        <f>IF(ISERROR(VLOOKUP(RIGHT(A111,2)*4-1,ふじ!$A$8:$M$169,5,FALSE))="","",VLOOKUP(RIGHT(A111,2)*4-1,ふじ!$A$8:$M$169,5,FALSE))</f>
        <v>0</v>
      </c>
      <c r="I111" s="105" t="str">
        <f>IF(ISERROR(VLOOKUP(RIGHT(A111,2)*4-3,ふじ!$A$8:$M$169,2,FALSE))="","",VLOOKUP(RIGHT(A111,2)*4-3,ふじ!$A$8:$M$169,2,FALSE))</f>
        <v/>
      </c>
      <c r="L111">
        <v>10015</v>
      </c>
      <c r="M111">
        <f t="shared" si="5"/>
        <v>10015</v>
      </c>
      <c r="N111">
        <f>IF(ISERROR(VLOOKUP(RIGHT(L111,2)*4-2,ふじ!$A$8:$M$169,3,FALSE))="","",VLOOKUP(RIGHT(L111,2)*4-2,ふじ!$A$8:$M$169,3,FALSE))</f>
        <v>0</v>
      </c>
      <c r="O111">
        <f>IF(ISERROR(VLOOKUP(RIGHT(L111,2)*4-3,ふじ!$A$8:$M$169,4,FALSE))="","",VLOOKUP(RIGHT(L111,2)*4-3,ふじ!$A$8:$M$169,4,FALSE))</f>
        <v>0</v>
      </c>
      <c r="P111">
        <f>IF(ISERROR(VLOOKUP(RIGHT(L111,2)*4-3,ふじ!$A$8:$M$169,5,FALSE))="","",VLOOKUP(RIGHT(L111,2)*4-3,ふじ!$A$8:$M$169,5,FALSE))</f>
        <v>0</v>
      </c>
      <c r="Q111">
        <f>IF(ISERROR(VLOOKUP(RIGHT(L111,2)*4,ふじ!$A$8:$M$169,3,FALSE))="","",VLOOKUP(RIGHT(L111,2)*4,ふじ!$A$8:$M$169,3,FALSE))</f>
        <v>0</v>
      </c>
      <c r="R111">
        <f>IF(ISERROR(VLOOKUP(RIGHT(L111,2)*4-1,ふじ!$A$8:$M$169,4,FALSE))="","",VLOOKUP(RIGHT(L111,2)*4-1,ふじ!$A$8:$M$169,4,FALSE))</f>
        <v>0</v>
      </c>
      <c r="S111">
        <f>IF(ISERROR(VLOOKUP(RIGHT(L111,2)*4-1,ふじ!$A$8:$M$169,5,FALSE))="","",VLOOKUP(RIGHT(L111,2)*4-1,ふじ!$A$8:$M$169,5,FALSE))</f>
        <v>0</v>
      </c>
      <c r="T111" s="105" t="str">
        <f>IF(ISERROR(VLOOKUP(RIGHT(L111,2)*4-3,ふじ!$A$8:$M$169,2,FALSE))="","",VLOOKUP(RIGHT(L111,2)*4-3,ふじ!$A$8:$M$169,2,FALSE))</f>
        <v/>
      </c>
      <c r="V111">
        <v>10027</v>
      </c>
      <c r="W111">
        <f t="shared" si="4"/>
        <v>10027</v>
      </c>
      <c r="X111">
        <f>IF(ISERROR(VLOOKUP(RIGHT(V111,2)*4-2,ふじ!$A$8:$M$169,3,FALSE))="","",VLOOKUP(RIGHT(V111,2)*4-2,ふじ!$A$8:$M$169,3,FALSE))</f>
        <v>0</v>
      </c>
      <c r="Y111">
        <f>IF(ISERROR(VLOOKUP(RIGHT(V111,2)*4-3,ふじ!$A$8:$M$169,4,FALSE))="","",VLOOKUP(RIGHT(V111,2)*4-3,ふじ!$A$8:$M$169,4,FALSE))</f>
        <v>0</v>
      </c>
      <c r="Z111">
        <f>IF(ISERROR(VLOOKUP(RIGHT(V111,2)*4-3,ふじ!$A$8:$M$169,5,FALSE))="","",VLOOKUP(RIGHT(V111,2)*4-3,ふじ!$A$8:$M$169,5,FALSE))</f>
        <v>0</v>
      </c>
      <c r="AA111">
        <f>IF(ISERROR(VLOOKUP(RIGHT(V111,2)*4,ふじ!$A$8:$M$169,3,FALSE))="","",VLOOKUP(RIGHT(V111,2)*4,ふじ!$A$8:$M$169,3,FALSE))</f>
        <v>0</v>
      </c>
      <c r="AB111">
        <f>IF(ISERROR(VLOOKUP(RIGHT(V111,2)*4-1,ふじ!$A$8:$M$169,4,FALSE))="","",VLOOKUP(RIGHT(V111,2)*4-1,ふじ!$A$8:$M$169,4,FALSE))</f>
        <v>0</v>
      </c>
      <c r="AC111">
        <f>IF(ISERROR(VLOOKUP(RIGHT(V111,2)*4-1,ふじ!$A$8:$M$169,5,FALSE))="","",VLOOKUP(RIGHT(V111,2)*4-1,ふじ!$A$8:$M$169,5,FALSE))</f>
        <v>0</v>
      </c>
      <c r="AD111" s="105" t="str">
        <f>IF(ISERROR(VLOOKUP(RIGHT(V111,2)*4-3,ふじ!$A$8:$M$169,2,FALSE))="","",VLOOKUP(RIGHT(V111,2)*4-3,ふじ!$A$8:$M$169,2,FALSE))</f>
        <v/>
      </c>
    </row>
    <row r="112" spans="1:30" x14ac:dyDescent="0.2">
      <c r="A112">
        <v>10004</v>
      </c>
      <c r="B112">
        <f t="shared" si="6"/>
        <v>10004</v>
      </c>
      <c r="C112">
        <f>IF(ISERROR(VLOOKUP(RIGHT(A112,2)*4-2,ふじ!$A$8:$M$169,3,FALSE))="","",VLOOKUP(RIGHT(A112,2)*4-2,ふじ!$A$8:$M$169,3,FALSE))</f>
        <v>0</v>
      </c>
      <c r="D112">
        <f>IF(ISERROR(VLOOKUP(RIGHT(A112,2)*4-3,ふじ!$A$8:$M$169,4,FALSE))="","",VLOOKUP(RIGHT(A112,2)*4-3,ふじ!$A$8:$M$169,4,FALSE))</f>
        <v>0</v>
      </c>
      <c r="E112">
        <f>IF(ISERROR(VLOOKUP(RIGHT(A112,2)*4-3,ふじ!$A$8:$M$169,5,FALSE))="","",VLOOKUP(RIGHT(A112,2)*4-3,ふじ!$A$8:$M$169,5,FALSE))</f>
        <v>0</v>
      </c>
      <c r="F112">
        <f>IF(ISERROR(VLOOKUP(RIGHT(A112,2)*4,ふじ!$A$8:$M$169,3,FALSE))="","",VLOOKUP(RIGHT(A112,2)*4,ふじ!$A$8:$M$169,3,FALSE))</f>
        <v>0</v>
      </c>
      <c r="G112">
        <f>IF(ISERROR(VLOOKUP(RIGHT(A112,2)*4-1,ふじ!$A$8:$M$169,4,FALSE))="","",VLOOKUP(RIGHT(A112,2)*4-1,ふじ!$A$8:$M$169,4,FALSE))</f>
        <v>0</v>
      </c>
      <c r="H112">
        <f>IF(ISERROR(VLOOKUP(RIGHT(A112,2)*4-1,ふじ!$A$8:$M$169,5,FALSE))="","",VLOOKUP(RIGHT(A112,2)*4-1,ふじ!$A$8:$M$169,5,FALSE))</f>
        <v>0</v>
      </c>
      <c r="I112" s="105" t="str">
        <f>IF(ISERROR(VLOOKUP(RIGHT(A112,2)*4-3,ふじ!$A$8:$M$169,2,FALSE))="","",VLOOKUP(RIGHT(A112,2)*4-3,ふじ!$A$8:$M$169,2,FALSE))</f>
        <v/>
      </c>
      <c r="L112">
        <v>10016</v>
      </c>
      <c r="M112">
        <f t="shared" si="5"/>
        <v>10016</v>
      </c>
      <c r="N112">
        <f>IF(ISERROR(VLOOKUP(RIGHT(L112,2)*4-2,ふじ!$A$8:$M$169,3,FALSE))="","",VLOOKUP(RIGHT(L112,2)*4-2,ふじ!$A$8:$M$169,3,FALSE))</f>
        <v>0</v>
      </c>
      <c r="O112">
        <f>IF(ISERROR(VLOOKUP(RIGHT(L112,2)*4-3,ふじ!$A$8:$M$169,4,FALSE))="","",VLOOKUP(RIGHT(L112,2)*4-3,ふじ!$A$8:$M$169,4,FALSE))</f>
        <v>0</v>
      </c>
      <c r="P112">
        <f>IF(ISERROR(VLOOKUP(RIGHT(L112,2)*4-3,ふじ!$A$8:$M$169,5,FALSE))="","",VLOOKUP(RIGHT(L112,2)*4-3,ふじ!$A$8:$M$169,5,FALSE))</f>
        <v>0</v>
      </c>
      <c r="Q112">
        <f>IF(ISERROR(VLOOKUP(RIGHT(L112,2)*4,ふじ!$A$8:$M$169,3,FALSE))="","",VLOOKUP(RIGHT(L112,2)*4,ふじ!$A$8:$M$169,3,FALSE))</f>
        <v>0</v>
      </c>
      <c r="R112">
        <f>IF(ISERROR(VLOOKUP(RIGHT(L112,2)*4-1,ふじ!$A$8:$M$169,4,FALSE))="","",VLOOKUP(RIGHT(L112,2)*4-1,ふじ!$A$8:$M$169,4,FALSE))</f>
        <v>0</v>
      </c>
      <c r="S112">
        <f>IF(ISERROR(VLOOKUP(RIGHT(L112,2)*4-1,ふじ!$A$8:$M$169,5,FALSE))="","",VLOOKUP(RIGHT(L112,2)*4-1,ふじ!$A$8:$M$169,5,FALSE))</f>
        <v>0</v>
      </c>
      <c r="T112" s="105" t="str">
        <f>IF(ISERROR(VLOOKUP(RIGHT(L112,2)*4-3,ふじ!$A$8:$M$169,2,FALSE))="","",VLOOKUP(RIGHT(L112,2)*4-3,ふじ!$A$8:$M$169,2,FALSE))</f>
        <v/>
      </c>
      <c r="V112">
        <v>10028</v>
      </c>
      <c r="W112">
        <f t="shared" si="4"/>
        <v>10028</v>
      </c>
      <c r="X112">
        <f>IF(ISERROR(VLOOKUP(RIGHT(V112,2)*4-2,ふじ!$A$8:$M$169,3,FALSE))="","",VLOOKUP(RIGHT(V112,2)*4-2,ふじ!$A$8:$M$169,3,FALSE))</f>
        <v>0</v>
      </c>
      <c r="Y112">
        <f>IF(ISERROR(VLOOKUP(RIGHT(V112,2)*4-3,ふじ!$A$8:$M$169,4,FALSE))="","",VLOOKUP(RIGHT(V112,2)*4-3,ふじ!$A$8:$M$169,4,FALSE))</f>
        <v>0</v>
      </c>
      <c r="Z112">
        <f>IF(ISERROR(VLOOKUP(RIGHT(V112,2)*4-3,ふじ!$A$8:$M$169,5,FALSE))="","",VLOOKUP(RIGHT(V112,2)*4-3,ふじ!$A$8:$M$169,5,FALSE))</f>
        <v>0</v>
      </c>
      <c r="AA112">
        <f>IF(ISERROR(VLOOKUP(RIGHT(V112,2)*4,ふじ!$A$8:$M$169,3,FALSE))="","",VLOOKUP(RIGHT(V112,2)*4,ふじ!$A$8:$M$169,3,FALSE))</f>
        <v>0</v>
      </c>
      <c r="AB112">
        <f>IF(ISERROR(VLOOKUP(RIGHT(V112,2)*4-1,ふじ!$A$8:$M$169,4,FALSE))="","",VLOOKUP(RIGHT(V112,2)*4-1,ふじ!$A$8:$M$169,4,FALSE))</f>
        <v>0</v>
      </c>
      <c r="AC112">
        <f>IF(ISERROR(VLOOKUP(RIGHT(V112,2)*4-1,ふじ!$A$8:$M$169,5,FALSE))="","",VLOOKUP(RIGHT(V112,2)*4-1,ふじ!$A$8:$M$169,5,FALSE))</f>
        <v>0</v>
      </c>
      <c r="AD112" s="105" t="str">
        <f>IF(ISERROR(VLOOKUP(RIGHT(V112,2)*4-3,ふじ!$A$8:$M$169,2,FALSE))="","",VLOOKUP(RIGHT(V112,2)*4-3,ふじ!$A$8:$M$169,2,FALSE))</f>
        <v/>
      </c>
    </row>
    <row r="113" spans="1:30" x14ac:dyDescent="0.2">
      <c r="A113">
        <v>10005</v>
      </c>
      <c r="B113">
        <f t="shared" si="6"/>
        <v>10005</v>
      </c>
      <c r="C113">
        <f>IF(ISERROR(VLOOKUP(RIGHT(A113,2)*4-2,ふじ!$A$8:$M$169,3,FALSE))="","",VLOOKUP(RIGHT(A113,2)*4-2,ふじ!$A$8:$M$169,3,FALSE))</f>
        <v>0</v>
      </c>
      <c r="D113">
        <f>IF(ISERROR(VLOOKUP(RIGHT(A113,2)*4-3,ふじ!$A$8:$M$169,4,FALSE))="","",VLOOKUP(RIGHT(A113,2)*4-3,ふじ!$A$8:$M$169,4,FALSE))</f>
        <v>0</v>
      </c>
      <c r="E113">
        <f>IF(ISERROR(VLOOKUP(RIGHT(A113,2)*4-3,ふじ!$A$8:$M$169,5,FALSE))="","",VLOOKUP(RIGHT(A113,2)*4-3,ふじ!$A$8:$M$169,5,FALSE))</f>
        <v>0</v>
      </c>
      <c r="F113">
        <f>IF(ISERROR(VLOOKUP(RIGHT(A113,2)*4,ふじ!$A$8:$M$169,3,FALSE))="","",VLOOKUP(RIGHT(A113,2)*4,ふじ!$A$8:$M$169,3,FALSE))</f>
        <v>0</v>
      </c>
      <c r="G113">
        <f>IF(ISERROR(VLOOKUP(RIGHT(A113,2)*4-1,ふじ!$A$8:$M$169,4,FALSE))="","",VLOOKUP(RIGHT(A113,2)*4-1,ふじ!$A$8:$M$169,4,FALSE))</f>
        <v>0</v>
      </c>
      <c r="H113">
        <f>IF(ISERROR(VLOOKUP(RIGHT(A113,2)*4-1,ふじ!$A$8:$M$169,5,FALSE))="","",VLOOKUP(RIGHT(A113,2)*4-1,ふじ!$A$8:$M$169,5,FALSE))</f>
        <v>0</v>
      </c>
      <c r="I113" s="105" t="str">
        <f>IF(ISERROR(VLOOKUP(RIGHT(A113,2)*4-3,ふじ!$A$8:$M$169,2,FALSE))="","",VLOOKUP(RIGHT(A113,2)*4-3,ふじ!$A$8:$M$169,2,FALSE))</f>
        <v/>
      </c>
      <c r="L113">
        <v>10017</v>
      </c>
      <c r="M113">
        <f t="shared" si="5"/>
        <v>10017</v>
      </c>
      <c r="N113">
        <f>IF(ISERROR(VLOOKUP(RIGHT(L113,2)*4-2,ふじ!$A$8:$M$169,3,FALSE))="","",VLOOKUP(RIGHT(L113,2)*4-2,ふじ!$A$8:$M$169,3,FALSE))</f>
        <v>0</v>
      </c>
      <c r="O113">
        <f>IF(ISERROR(VLOOKUP(RIGHT(L113,2)*4-3,ふじ!$A$8:$M$169,4,FALSE))="","",VLOOKUP(RIGHT(L113,2)*4-3,ふじ!$A$8:$M$169,4,FALSE))</f>
        <v>0</v>
      </c>
      <c r="P113">
        <f>IF(ISERROR(VLOOKUP(RIGHT(L113,2)*4-3,ふじ!$A$8:$M$169,5,FALSE))="","",VLOOKUP(RIGHT(L113,2)*4-3,ふじ!$A$8:$M$169,5,FALSE))</f>
        <v>0</v>
      </c>
      <c r="Q113">
        <f>IF(ISERROR(VLOOKUP(RIGHT(L113,2)*4,ふじ!$A$8:$M$169,3,FALSE))="","",VLOOKUP(RIGHT(L113,2)*4,ふじ!$A$8:$M$169,3,FALSE))</f>
        <v>0</v>
      </c>
      <c r="R113">
        <f>IF(ISERROR(VLOOKUP(RIGHT(L113,2)*4-1,ふじ!$A$8:$M$169,4,FALSE))="","",VLOOKUP(RIGHT(L113,2)*4-1,ふじ!$A$8:$M$169,4,FALSE))</f>
        <v>0</v>
      </c>
      <c r="S113">
        <f>IF(ISERROR(VLOOKUP(RIGHT(L113,2)*4-1,ふじ!$A$8:$M$169,5,FALSE))="","",VLOOKUP(RIGHT(L113,2)*4-1,ふじ!$A$8:$M$169,5,FALSE))</f>
        <v>0</v>
      </c>
      <c r="T113" s="105" t="str">
        <f>IF(ISERROR(VLOOKUP(RIGHT(L113,2)*4-3,ふじ!$A$8:$M$169,2,FALSE))="","",VLOOKUP(RIGHT(L113,2)*4-3,ふじ!$A$8:$M$169,2,FALSE))</f>
        <v/>
      </c>
      <c r="V113">
        <v>10029</v>
      </c>
      <c r="W113">
        <f t="shared" si="4"/>
        <v>10029</v>
      </c>
      <c r="X113">
        <f>IF(ISERROR(VLOOKUP(RIGHT(V113,2)*4-2,ふじ!$A$8:$M$169,3,FALSE))="","",VLOOKUP(RIGHT(V113,2)*4-2,ふじ!$A$8:$M$169,3,FALSE))</f>
        <v>0</v>
      </c>
      <c r="Y113">
        <f>IF(ISERROR(VLOOKUP(RIGHT(V113,2)*4-3,ふじ!$A$8:$M$169,4,FALSE))="","",VLOOKUP(RIGHT(V113,2)*4-3,ふじ!$A$8:$M$169,4,FALSE))</f>
        <v>0</v>
      </c>
      <c r="Z113">
        <f>IF(ISERROR(VLOOKUP(RIGHT(V113,2)*4-3,ふじ!$A$8:$M$169,5,FALSE))="","",VLOOKUP(RIGHT(V113,2)*4-3,ふじ!$A$8:$M$169,5,FALSE))</f>
        <v>0</v>
      </c>
      <c r="AA113">
        <f>IF(ISERROR(VLOOKUP(RIGHT(V113,2)*4,ふじ!$A$8:$M$169,3,FALSE))="","",VLOOKUP(RIGHT(V113,2)*4,ふじ!$A$8:$M$169,3,FALSE))</f>
        <v>0</v>
      </c>
      <c r="AB113">
        <f>IF(ISERROR(VLOOKUP(RIGHT(V113,2)*4-1,ふじ!$A$8:$M$169,4,FALSE))="","",VLOOKUP(RIGHT(V113,2)*4-1,ふじ!$A$8:$M$169,4,FALSE))</f>
        <v>0</v>
      </c>
      <c r="AC113">
        <f>IF(ISERROR(VLOOKUP(RIGHT(V113,2)*4-1,ふじ!$A$8:$M$169,5,FALSE))="","",VLOOKUP(RIGHT(V113,2)*4-1,ふじ!$A$8:$M$169,5,FALSE))</f>
        <v>0</v>
      </c>
      <c r="AD113" s="105" t="str">
        <f>IF(ISERROR(VLOOKUP(RIGHT(V113,2)*4-3,ふじ!$A$8:$M$169,2,FALSE))="","",VLOOKUP(RIGHT(V113,2)*4-3,ふじ!$A$8:$M$169,2,FALSE))</f>
        <v/>
      </c>
    </row>
    <row r="114" spans="1:30" x14ac:dyDescent="0.2">
      <c r="A114">
        <v>10006</v>
      </c>
      <c r="B114">
        <f t="shared" si="6"/>
        <v>10006</v>
      </c>
      <c r="C114">
        <f>IF(ISERROR(VLOOKUP(RIGHT(A114,2)*4-2,ふじ!$A$8:$M$169,3,FALSE))="","",VLOOKUP(RIGHT(A114,2)*4-2,ふじ!$A$8:$M$169,3,FALSE))</f>
        <v>0</v>
      </c>
      <c r="D114">
        <f>IF(ISERROR(VLOOKUP(RIGHT(A114,2)*4-3,ふじ!$A$8:$M$169,4,FALSE))="","",VLOOKUP(RIGHT(A114,2)*4-3,ふじ!$A$8:$M$169,4,FALSE))</f>
        <v>0</v>
      </c>
      <c r="E114">
        <f>IF(ISERROR(VLOOKUP(RIGHT(A114,2)*4-3,ふじ!$A$8:$M$169,5,FALSE))="","",VLOOKUP(RIGHT(A114,2)*4-3,ふじ!$A$8:$M$169,5,FALSE))</f>
        <v>0</v>
      </c>
      <c r="F114">
        <f>IF(ISERROR(VLOOKUP(RIGHT(A114,2)*4,ふじ!$A$8:$M$169,3,FALSE))="","",VLOOKUP(RIGHT(A114,2)*4,ふじ!$A$8:$M$169,3,FALSE))</f>
        <v>0</v>
      </c>
      <c r="G114">
        <f>IF(ISERROR(VLOOKUP(RIGHT(A114,2)*4-1,ふじ!$A$8:$M$169,4,FALSE))="","",VLOOKUP(RIGHT(A114,2)*4-1,ふじ!$A$8:$M$169,4,FALSE))</f>
        <v>0</v>
      </c>
      <c r="H114">
        <f>IF(ISERROR(VLOOKUP(RIGHT(A114,2)*4-1,ふじ!$A$8:$M$169,5,FALSE))="","",VLOOKUP(RIGHT(A114,2)*4-1,ふじ!$A$8:$M$169,5,FALSE))</f>
        <v>0</v>
      </c>
      <c r="I114" s="105" t="str">
        <f>IF(ISERROR(VLOOKUP(RIGHT(A114,2)*4-3,ふじ!$A$8:$M$169,2,FALSE))="","",VLOOKUP(RIGHT(A114,2)*4-3,ふじ!$A$8:$M$169,2,FALSE))</f>
        <v/>
      </c>
      <c r="L114">
        <v>10018</v>
      </c>
      <c r="M114">
        <f t="shared" si="5"/>
        <v>10018</v>
      </c>
      <c r="N114">
        <f>IF(ISERROR(VLOOKUP(RIGHT(L114,2)*4-2,ふじ!$A$8:$M$169,3,FALSE))="","",VLOOKUP(RIGHT(L114,2)*4-2,ふじ!$A$8:$M$169,3,FALSE))</f>
        <v>0</v>
      </c>
      <c r="O114">
        <f>IF(ISERROR(VLOOKUP(RIGHT(L114,2)*4-3,ふじ!$A$8:$M$169,4,FALSE))="","",VLOOKUP(RIGHT(L114,2)*4-3,ふじ!$A$8:$M$169,4,FALSE))</f>
        <v>0</v>
      </c>
      <c r="P114">
        <f>IF(ISERROR(VLOOKUP(RIGHT(L114,2)*4-3,ふじ!$A$8:$M$169,5,FALSE))="","",VLOOKUP(RIGHT(L114,2)*4-3,ふじ!$A$8:$M$169,5,FALSE))</f>
        <v>0</v>
      </c>
      <c r="Q114">
        <f>IF(ISERROR(VLOOKUP(RIGHT(L114,2)*4,ふじ!$A$8:$M$169,3,FALSE))="","",VLOOKUP(RIGHT(L114,2)*4,ふじ!$A$8:$M$169,3,FALSE))</f>
        <v>0</v>
      </c>
      <c r="R114">
        <f>IF(ISERROR(VLOOKUP(RIGHT(L114,2)*4-1,ふじ!$A$8:$M$169,4,FALSE))="","",VLOOKUP(RIGHT(L114,2)*4-1,ふじ!$A$8:$M$169,4,FALSE))</f>
        <v>0</v>
      </c>
      <c r="S114">
        <f>IF(ISERROR(VLOOKUP(RIGHT(L114,2)*4-1,ふじ!$A$8:$M$169,5,FALSE))="","",VLOOKUP(RIGHT(L114,2)*4-1,ふじ!$A$8:$M$169,5,FALSE))</f>
        <v>0</v>
      </c>
      <c r="T114" s="105" t="str">
        <f>IF(ISERROR(VLOOKUP(RIGHT(L114,2)*4-3,ふじ!$A$8:$M$169,2,FALSE))="","",VLOOKUP(RIGHT(L114,2)*4-3,ふじ!$A$8:$M$169,2,FALSE))</f>
        <v/>
      </c>
      <c r="V114">
        <v>10030</v>
      </c>
      <c r="W114">
        <f t="shared" si="4"/>
        <v>10030</v>
      </c>
      <c r="X114">
        <f>IF(ISERROR(VLOOKUP(RIGHT(V114,2)*4-2,ふじ!$A$8:$M$169,3,FALSE))="","",VLOOKUP(RIGHT(V114,2)*4-2,ふじ!$A$8:$M$169,3,FALSE))</f>
        <v>0</v>
      </c>
      <c r="Y114">
        <f>IF(ISERROR(VLOOKUP(RIGHT(V114,2)*4-3,ふじ!$A$8:$M$169,4,FALSE))="","",VLOOKUP(RIGHT(V114,2)*4-3,ふじ!$A$8:$M$169,4,FALSE))</f>
        <v>0</v>
      </c>
      <c r="Z114">
        <f>IF(ISERROR(VLOOKUP(RIGHT(V114,2)*4-3,ふじ!$A$8:$M$169,5,FALSE))="","",VLOOKUP(RIGHT(V114,2)*4-3,ふじ!$A$8:$M$169,5,FALSE))</f>
        <v>0</v>
      </c>
      <c r="AA114">
        <f>IF(ISERROR(VLOOKUP(RIGHT(V114,2)*4,ふじ!$A$8:$M$169,3,FALSE))="","",VLOOKUP(RIGHT(V114,2)*4,ふじ!$A$8:$M$169,3,FALSE))</f>
        <v>0</v>
      </c>
      <c r="AB114">
        <f>IF(ISERROR(VLOOKUP(RIGHT(V114,2)*4-1,ふじ!$A$8:$M$169,4,FALSE))="","",VLOOKUP(RIGHT(V114,2)*4-1,ふじ!$A$8:$M$169,4,FALSE))</f>
        <v>0</v>
      </c>
      <c r="AC114">
        <f>IF(ISERROR(VLOOKUP(RIGHT(V114,2)*4-1,ふじ!$A$8:$M$169,5,FALSE))="","",VLOOKUP(RIGHT(V114,2)*4-1,ふじ!$A$8:$M$169,5,FALSE))</f>
        <v>0</v>
      </c>
      <c r="AD114" s="105" t="str">
        <f>IF(ISERROR(VLOOKUP(RIGHT(V114,2)*4-3,ふじ!$A$8:$M$169,2,FALSE))="","",VLOOKUP(RIGHT(V114,2)*4-3,ふじ!$A$8:$M$169,2,FALSE))</f>
        <v/>
      </c>
    </row>
    <row r="115" spans="1:30" x14ac:dyDescent="0.2">
      <c r="A115">
        <v>10007</v>
      </c>
      <c r="B115">
        <f t="shared" ref="B115:B120" si="7">$J$1*100000+A115</f>
        <v>10007</v>
      </c>
      <c r="C115">
        <f>IF(ISERROR(VLOOKUP(RIGHT(A115,2)*4-2,ふじ!$A$8:$M$169,3,FALSE))="","",VLOOKUP(RIGHT(A115,2)*4-2,ふじ!$A$8:$M$169,3,FALSE))</f>
        <v>0</v>
      </c>
      <c r="D115">
        <f>IF(ISERROR(VLOOKUP(RIGHT(A115,2)*4-3,ふじ!$A$8:$M$169,4,FALSE))="","",VLOOKUP(RIGHT(A115,2)*4-3,ふじ!$A$8:$M$169,4,FALSE))</f>
        <v>0</v>
      </c>
      <c r="E115">
        <f>IF(ISERROR(VLOOKUP(RIGHT(A115,2)*4-3,ふじ!$A$8:$M$169,5,FALSE))="","",VLOOKUP(RIGHT(A115,2)*4-3,ふじ!$A$8:$M$169,5,FALSE))</f>
        <v>0</v>
      </c>
      <c r="F115">
        <f>IF(ISERROR(VLOOKUP(RIGHT(A115,2)*4,ふじ!$A$8:$M$169,3,FALSE))="","",VLOOKUP(RIGHT(A115,2)*4,ふじ!$A$8:$M$169,3,FALSE))</f>
        <v>0</v>
      </c>
      <c r="G115">
        <f>IF(ISERROR(VLOOKUP(RIGHT(A115,2)*4-1,ふじ!$A$8:$M$169,4,FALSE))="","",VLOOKUP(RIGHT(A115,2)*4-1,ふじ!$A$8:$M$169,4,FALSE))</f>
        <v>0</v>
      </c>
      <c r="H115">
        <f>IF(ISERROR(VLOOKUP(RIGHT(A115,2)*4-1,ふじ!$A$8:$M$169,5,FALSE))="","",VLOOKUP(RIGHT(A115,2)*4-1,ふじ!$A$8:$M$169,5,FALSE))</f>
        <v>0</v>
      </c>
      <c r="I115" s="105" t="str">
        <f>IF(ISERROR(VLOOKUP(RIGHT(A115,2)*4-3,ふじ!$A$8:$M$169,2,FALSE))="","",VLOOKUP(RIGHT(A115,2)*4-3,ふじ!$A$8:$M$169,2,FALSE))</f>
        <v/>
      </c>
      <c r="L115">
        <v>10019</v>
      </c>
      <c r="M115">
        <f t="shared" si="5"/>
        <v>10019</v>
      </c>
      <c r="N115">
        <f>IF(ISERROR(VLOOKUP(RIGHT(L115,2)*4-2,ふじ!$A$8:$M$169,3,FALSE))="","",VLOOKUP(RIGHT(L115,2)*4-2,ふじ!$A$8:$M$169,3,FALSE))</f>
        <v>0</v>
      </c>
      <c r="O115">
        <f>IF(ISERROR(VLOOKUP(RIGHT(L115,2)*4-3,ふじ!$A$8:$M$169,4,FALSE))="","",VLOOKUP(RIGHT(L115,2)*4-3,ふじ!$A$8:$M$169,4,FALSE))</f>
        <v>0</v>
      </c>
      <c r="P115">
        <f>IF(ISERROR(VLOOKUP(RIGHT(L115,2)*4-3,ふじ!$A$8:$M$169,5,FALSE))="","",VLOOKUP(RIGHT(L115,2)*4-3,ふじ!$A$8:$M$169,5,FALSE))</f>
        <v>0</v>
      </c>
      <c r="Q115">
        <f>IF(ISERROR(VLOOKUP(RIGHT(L115,2)*4,ふじ!$A$8:$M$169,3,FALSE))="","",VLOOKUP(RIGHT(L115,2)*4,ふじ!$A$8:$M$169,3,FALSE))</f>
        <v>0</v>
      </c>
      <c r="R115">
        <f>IF(ISERROR(VLOOKUP(RIGHT(L115,2)*4-1,ふじ!$A$8:$M$169,4,FALSE))="","",VLOOKUP(RIGHT(L115,2)*4-1,ふじ!$A$8:$M$169,4,FALSE))</f>
        <v>0</v>
      </c>
      <c r="S115">
        <f>IF(ISERROR(VLOOKUP(RIGHT(L115,2)*4-1,ふじ!$A$8:$M$169,5,FALSE))="","",VLOOKUP(RIGHT(L115,2)*4-1,ふじ!$A$8:$M$169,5,FALSE))</f>
        <v>0</v>
      </c>
      <c r="T115" s="105" t="str">
        <f>IF(ISERROR(VLOOKUP(RIGHT(L115,2)*4-3,ふじ!$A$8:$M$169,2,FALSE))="","",VLOOKUP(RIGHT(L115,2)*4-3,ふじ!$A$8:$M$169,2,FALSE))</f>
        <v/>
      </c>
      <c r="V115">
        <v>10031</v>
      </c>
      <c r="W115">
        <f t="shared" si="4"/>
        <v>10031</v>
      </c>
      <c r="X115">
        <f>IF(ISERROR(VLOOKUP(RIGHT(V115,2)*4-2,ふじ!$A$8:$M$169,3,FALSE))="","",VLOOKUP(RIGHT(V115,2)*4-2,ふじ!$A$8:$M$169,3,FALSE))</f>
        <v>0</v>
      </c>
      <c r="Y115">
        <f>IF(ISERROR(VLOOKUP(RIGHT(V115,2)*4-3,ふじ!$A$8:$M$169,4,FALSE))="","",VLOOKUP(RIGHT(V115,2)*4-3,ふじ!$A$8:$M$169,4,FALSE))</f>
        <v>0</v>
      </c>
      <c r="Z115">
        <f>IF(ISERROR(VLOOKUP(RIGHT(V115,2)*4-3,ふじ!$A$8:$M$169,5,FALSE))="","",VLOOKUP(RIGHT(V115,2)*4-3,ふじ!$A$8:$M$169,5,FALSE))</f>
        <v>0</v>
      </c>
      <c r="AA115">
        <f>IF(ISERROR(VLOOKUP(RIGHT(V115,2)*4,ふじ!$A$8:$M$169,3,FALSE))="","",VLOOKUP(RIGHT(V115,2)*4,ふじ!$A$8:$M$169,3,FALSE))</f>
        <v>0</v>
      </c>
      <c r="AB115">
        <f>IF(ISERROR(VLOOKUP(RIGHT(V115,2)*4-1,ふじ!$A$8:$M$169,4,FALSE))="","",VLOOKUP(RIGHT(V115,2)*4-1,ふじ!$A$8:$M$169,4,FALSE))</f>
        <v>0</v>
      </c>
      <c r="AC115">
        <f>IF(ISERROR(VLOOKUP(RIGHT(V115,2)*4-1,ふじ!$A$8:$M$169,5,FALSE))="","",VLOOKUP(RIGHT(V115,2)*4-1,ふじ!$A$8:$M$169,5,FALSE))</f>
        <v>0</v>
      </c>
      <c r="AD115" s="105" t="str">
        <f>IF(ISERROR(VLOOKUP(RIGHT(V115,2)*4-3,ふじ!$A$8:$M$169,2,FALSE))="","",VLOOKUP(RIGHT(V115,2)*4-3,ふじ!$A$8:$M$169,2,FALSE))</f>
        <v/>
      </c>
    </row>
    <row r="116" spans="1:30" x14ac:dyDescent="0.2">
      <c r="A116">
        <v>10008</v>
      </c>
      <c r="B116">
        <f t="shared" si="7"/>
        <v>10008</v>
      </c>
      <c r="C116">
        <f>IF(ISERROR(VLOOKUP(RIGHT(A116,2)*4-2,ふじ!$A$8:$M$169,3,FALSE))="","",VLOOKUP(RIGHT(A116,2)*4-2,ふじ!$A$8:$M$169,3,FALSE))</f>
        <v>0</v>
      </c>
      <c r="D116">
        <f>IF(ISERROR(VLOOKUP(RIGHT(A116,2)*4-3,ふじ!$A$8:$M$169,4,FALSE))="","",VLOOKUP(RIGHT(A116,2)*4-3,ふじ!$A$8:$M$169,4,FALSE))</f>
        <v>0</v>
      </c>
      <c r="E116">
        <f>IF(ISERROR(VLOOKUP(RIGHT(A116,2)*4-3,ふじ!$A$8:$M$169,5,FALSE))="","",VLOOKUP(RIGHT(A116,2)*4-3,ふじ!$A$8:$M$169,5,FALSE))</f>
        <v>0</v>
      </c>
      <c r="F116">
        <f>IF(ISERROR(VLOOKUP(RIGHT(A116,2)*4,ふじ!$A$8:$M$169,3,FALSE))="","",VLOOKUP(RIGHT(A116,2)*4,ふじ!$A$8:$M$169,3,FALSE))</f>
        <v>0</v>
      </c>
      <c r="G116">
        <f>IF(ISERROR(VLOOKUP(RIGHT(A116,2)*4-1,ふじ!$A$8:$M$169,4,FALSE))="","",VLOOKUP(RIGHT(A116,2)*4-1,ふじ!$A$8:$M$169,4,FALSE))</f>
        <v>0</v>
      </c>
      <c r="H116">
        <f>IF(ISERROR(VLOOKUP(RIGHT(A116,2)*4-1,ふじ!$A$8:$M$169,5,FALSE))="","",VLOOKUP(RIGHT(A116,2)*4-1,ふじ!$A$8:$M$169,5,FALSE))</f>
        <v>0</v>
      </c>
      <c r="I116" s="105" t="str">
        <f>IF(ISERROR(VLOOKUP(RIGHT(A116,2)*4-3,ふじ!$A$8:$M$169,2,FALSE))="","",VLOOKUP(RIGHT(A116,2)*4-3,ふじ!$A$8:$M$169,2,FALSE))</f>
        <v/>
      </c>
      <c r="L116">
        <v>10020</v>
      </c>
      <c r="M116">
        <f t="shared" si="5"/>
        <v>10020</v>
      </c>
      <c r="N116">
        <f>IF(ISERROR(VLOOKUP(RIGHT(L116,2)*4-2,ふじ!$A$8:$M$169,3,FALSE))="","",VLOOKUP(RIGHT(L116,2)*4-2,ふじ!$A$8:$M$169,3,FALSE))</f>
        <v>0</v>
      </c>
      <c r="O116">
        <f>IF(ISERROR(VLOOKUP(RIGHT(L116,2)*4-3,ふじ!$A$8:$M$169,4,FALSE))="","",VLOOKUP(RIGHT(L116,2)*4-3,ふじ!$A$8:$M$169,4,FALSE))</f>
        <v>0</v>
      </c>
      <c r="P116">
        <f>IF(ISERROR(VLOOKUP(RIGHT(L116,2)*4-3,ふじ!$A$8:$M$169,5,FALSE))="","",VLOOKUP(RIGHT(L116,2)*4-3,ふじ!$A$8:$M$169,5,FALSE))</f>
        <v>0</v>
      </c>
      <c r="Q116">
        <f>IF(ISERROR(VLOOKUP(RIGHT(L116,2)*4,ふじ!$A$8:$M$169,3,FALSE))="","",VLOOKUP(RIGHT(L116,2)*4,ふじ!$A$8:$M$169,3,FALSE))</f>
        <v>0</v>
      </c>
      <c r="R116">
        <f>IF(ISERROR(VLOOKUP(RIGHT(L116,2)*4-1,ふじ!$A$8:$M$169,4,FALSE))="","",VLOOKUP(RIGHT(L116,2)*4-1,ふじ!$A$8:$M$169,4,FALSE))</f>
        <v>0</v>
      </c>
      <c r="S116">
        <f>IF(ISERROR(VLOOKUP(RIGHT(L116,2)*4-1,ふじ!$A$8:$M$169,5,FALSE))="","",VLOOKUP(RIGHT(L116,2)*4-1,ふじ!$A$8:$M$169,5,FALSE))</f>
        <v>0</v>
      </c>
      <c r="T116" s="105" t="str">
        <f>IF(ISERROR(VLOOKUP(RIGHT(L116,2)*4-3,ふじ!$A$8:$M$169,2,FALSE))="","",VLOOKUP(RIGHT(L116,2)*4-3,ふじ!$A$8:$M$169,2,FALSE))</f>
        <v/>
      </c>
      <c r="V116">
        <v>10032</v>
      </c>
      <c r="W116">
        <f t="shared" si="4"/>
        <v>10032</v>
      </c>
      <c r="X116">
        <f>IF(ISERROR(VLOOKUP(RIGHT(V116,2)*4-2,ふじ!$A$8:$M$169,3,FALSE))="","",VLOOKUP(RIGHT(V116,2)*4-2,ふじ!$A$8:$M$169,3,FALSE))</f>
        <v>0</v>
      </c>
      <c r="Y116">
        <f>IF(ISERROR(VLOOKUP(RIGHT(V116,2)*4-3,ふじ!$A$8:$M$169,4,FALSE))="","",VLOOKUP(RIGHT(V116,2)*4-3,ふじ!$A$8:$M$169,4,FALSE))</f>
        <v>0</v>
      </c>
      <c r="Z116">
        <f>IF(ISERROR(VLOOKUP(RIGHT(V116,2)*4-3,ふじ!$A$8:$M$169,5,FALSE))="","",VLOOKUP(RIGHT(V116,2)*4-3,ふじ!$A$8:$M$169,5,FALSE))</f>
        <v>0</v>
      </c>
      <c r="AA116">
        <f>IF(ISERROR(VLOOKUP(RIGHT(V116,2)*4,ふじ!$A$8:$M$169,3,FALSE))="","",VLOOKUP(RIGHT(V116,2)*4,ふじ!$A$8:$M$169,3,FALSE))</f>
        <v>0</v>
      </c>
      <c r="AB116">
        <f>IF(ISERROR(VLOOKUP(RIGHT(V116,2)*4-1,ふじ!$A$8:$M$169,4,FALSE))="","",VLOOKUP(RIGHT(V116,2)*4-1,ふじ!$A$8:$M$169,4,FALSE))</f>
        <v>0</v>
      </c>
      <c r="AC116">
        <f>IF(ISERROR(VLOOKUP(RIGHT(V116,2)*4-1,ふじ!$A$8:$M$169,5,FALSE))="","",VLOOKUP(RIGHT(V116,2)*4-1,ふじ!$A$8:$M$169,5,FALSE))</f>
        <v>0</v>
      </c>
      <c r="AD116" s="105" t="str">
        <f>IF(ISERROR(VLOOKUP(RIGHT(V116,2)*4-3,ふじ!$A$8:$M$169,2,FALSE))="","",VLOOKUP(RIGHT(V116,2)*4-3,ふじ!$A$8:$M$169,2,FALSE))</f>
        <v/>
      </c>
    </row>
    <row r="117" spans="1:30" x14ac:dyDescent="0.2">
      <c r="A117">
        <v>10009</v>
      </c>
      <c r="B117">
        <f t="shared" si="7"/>
        <v>10009</v>
      </c>
      <c r="C117">
        <f>IF(ISERROR(VLOOKUP(RIGHT(A117,2)*4-2,ふじ!$A$8:$M$169,3,FALSE))="","",VLOOKUP(RIGHT(A117,2)*4-2,ふじ!$A$8:$M$169,3,FALSE))</f>
        <v>0</v>
      </c>
      <c r="D117">
        <f>IF(ISERROR(VLOOKUP(RIGHT(A117,2)*4-3,ふじ!$A$8:$M$169,4,FALSE))="","",VLOOKUP(RIGHT(A117,2)*4-3,ふじ!$A$8:$M$169,4,FALSE))</f>
        <v>0</v>
      </c>
      <c r="E117">
        <f>IF(ISERROR(VLOOKUP(RIGHT(A117,2)*4-3,ふじ!$A$8:$M$169,5,FALSE))="","",VLOOKUP(RIGHT(A117,2)*4-3,ふじ!$A$8:$M$169,5,FALSE))</f>
        <v>0</v>
      </c>
      <c r="F117">
        <f>IF(ISERROR(VLOOKUP(RIGHT(A117,2)*4,ふじ!$A$8:$M$169,3,FALSE))="","",VLOOKUP(RIGHT(A117,2)*4,ふじ!$A$8:$M$169,3,FALSE))</f>
        <v>0</v>
      </c>
      <c r="G117">
        <f>IF(ISERROR(VLOOKUP(RIGHT(A117,2)*4-1,ふじ!$A$8:$M$169,4,FALSE))="","",VLOOKUP(RIGHT(A117,2)*4-1,ふじ!$A$8:$M$169,4,FALSE))</f>
        <v>0</v>
      </c>
      <c r="H117">
        <f>IF(ISERROR(VLOOKUP(RIGHT(A117,2)*4-1,ふじ!$A$8:$M$169,5,FALSE))="","",VLOOKUP(RIGHT(A117,2)*4-1,ふじ!$A$8:$M$169,5,FALSE))</f>
        <v>0</v>
      </c>
      <c r="I117" s="105" t="str">
        <f>IF(ISERROR(VLOOKUP(RIGHT(A117,2)*4-3,ふじ!$A$8:$M$169,2,FALSE))="","",VLOOKUP(RIGHT(A117,2)*4-3,ふじ!$A$8:$M$169,2,FALSE))</f>
        <v/>
      </c>
      <c r="L117">
        <v>10021</v>
      </c>
      <c r="M117">
        <f t="shared" si="5"/>
        <v>10021</v>
      </c>
      <c r="N117">
        <f>IF(ISERROR(VLOOKUP(RIGHT(L117,2)*4-2,ふじ!$A$8:$M$169,3,FALSE))="","",VLOOKUP(RIGHT(L117,2)*4-2,ふじ!$A$8:$M$169,3,FALSE))</f>
        <v>0</v>
      </c>
      <c r="O117">
        <f>IF(ISERROR(VLOOKUP(RIGHT(L117,2)*4-3,ふじ!$A$8:$M$169,4,FALSE))="","",VLOOKUP(RIGHT(L117,2)*4-3,ふじ!$A$8:$M$169,4,FALSE))</f>
        <v>0</v>
      </c>
      <c r="P117">
        <f>IF(ISERROR(VLOOKUP(RIGHT(L117,2)*4-3,ふじ!$A$8:$M$169,5,FALSE))="","",VLOOKUP(RIGHT(L117,2)*4-3,ふじ!$A$8:$M$169,5,FALSE))</f>
        <v>0</v>
      </c>
      <c r="Q117">
        <f>IF(ISERROR(VLOOKUP(RIGHT(L117,2)*4,ふじ!$A$8:$M$169,3,FALSE))="","",VLOOKUP(RIGHT(L117,2)*4,ふじ!$A$8:$M$169,3,FALSE))</f>
        <v>0</v>
      </c>
      <c r="R117">
        <f>IF(ISERROR(VLOOKUP(RIGHT(L117,2)*4-1,ふじ!$A$8:$M$169,4,FALSE))="","",VLOOKUP(RIGHT(L117,2)*4-1,ふじ!$A$8:$M$169,4,FALSE))</f>
        <v>0</v>
      </c>
      <c r="S117">
        <f>IF(ISERROR(VLOOKUP(RIGHT(L117,2)*4-1,ふじ!$A$8:$M$169,5,FALSE))="","",VLOOKUP(RIGHT(L117,2)*4-1,ふじ!$A$8:$M$169,5,FALSE))</f>
        <v>0</v>
      </c>
      <c r="T117" s="105" t="str">
        <f>IF(ISERROR(VLOOKUP(RIGHT(L117,2)*4-3,ふじ!$A$8:$M$169,2,FALSE))="","",VLOOKUP(RIGHT(L117,2)*4-3,ふじ!$A$8:$M$169,2,FALSE))</f>
        <v/>
      </c>
      <c r="V117">
        <v>10033</v>
      </c>
      <c r="W117">
        <f t="shared" si="4"/>
        <v>10033</v>
      </c>
      <c r="X117">
        <f>IF(ISERROR(VLOOKUP(RIGHT(V117,2)*4-2,ふじ!$A$8:$M$169,3,FALSE))="","",VLOOKUP(RIGHT(V117,2)*4-2,ふじ!$A$8:$M$169,3,FALSE))</f>
        <v>0</v>
      </c>
      <c r="Y117">
        <f>IF(ISERROR(VLOOKUP(RIGHT(V117,2)*4-3,ふじ!$A$8:$M$169,4,FALSE))="","",VLOOKUP(RIGHT(V117,2)*4-3,ふじ!$A$8:$M$169,4,FALSE))</f>
        <v>0</v>
      </c>
      <c r="Z117">
        <f>IF(ISERROR(VLOOKUP(RIGHT(V117,2)*4-3,ふじ!$A$8:$M$169,5,FALSE))="","",VLOOKUP(RIGHT(V117,2)*4-3,ふじ!$A$8:$M$169,5,FALSE))</f>
        <v>0</v>
      </c>
      <c r="AA117">
        <f>IF(ISERROR(VLOOKUP(RIGHT(V117,2)*4,ふじ!$A$8:$M$169,3,FALSE))="","",VLOOKUP(RIGHT(V117,2)*4,ふじ!$A$8:$M$169,3,FALSE))</f>
        <v>0</v>
      </c>
      <c r="AB117">
        <f>IF(ISERROR(VLOOKUP(RIGHT(V117,2)*4-1,ふじ!$A$8:$M$169,4,FALSE))="","",VLOOKUP(RIGHT(V117,2)*4-1,ふじ!$A$8:$M$169,4,FALSE))</f>
        <v>0</v>
      </c>
      <c r="AC117">
        <f>IF(ISERROR(VLOOKUP(RIGHT(V117,2)*4-1,ふじ!$A$8:$M$169,5,FALSE))="","",VLOOKUP(RIGHT(V117,2)*4-1,ふじ!$A$8:$M$169,5,FALSE))</f>
        <v>0</v>
      </c>
      <c r="AD117" s="105" t="str">
        <f>IF(ISERROR(VLOOKUP(RIGHT(V117,2)*4-3,ふじ!$A$8:$M$169,2,FALSE))="","",VLOOKUP(RIGHT(V117,2)*4-3,ふじ!$A$8:$M$169,2,FALSE))</f>
        <v/>
      </c>
    </row>
    <row r="118" spans="1:30" x14ac:dyDescent="0.2">
      <c r="A118">
        <v>10010</v>
      </c>
      <c r="B118">
        <f t="shared" si="7"/>
        <v>10010</v>
      </c>
      <c r="C118">
        <f>IF(ISERROR(VLOOKUP(RIGHT(A118,2)*4-2,ふじ!$A$8:$M$169,3,FALSE))="","",VLOOKUP(RIGHT(A118,2)*4-2,ふじ!$A$8:$M$169,3,FALSE))</f>
        <v>0</v>
      </c>
      <c r="D118">
        <f>IF(ISERROR(VLOOKUP(RIGHT(A118,2)*4-3,ふじ!$A$8:$M$169,4,FALSE))="","",VLOOKUP(RIGHT(A118,2)*4-3,ふじ!$A$8:$M$169,4,FALSE))</f>
        <v>0</v>
      </c>
      <c r="E118">
        <f>IF(ISERROR(VLOOKUP(RIGHT(A118,2)*4-3,ふじ!$A$8:$M$169,5,FALSE))="","",VLOOKUP(RIGHT(A118,2)*4-3,ふじ!$A$8:$M$169,5,FALSE))</f>
        <v>0</v>
      </c>
      <c r="F118">
        <f>IF(ISERROR(VLOOKUP(RIGHT(A118,2)*4,ふじ!$A$8:$M$169,3,FALSE))="","",VLOOKUP(RIGHT(A118,2)*4,ふじ!$A$8:$M$169,3,FALSE))</f>
        <v>0</v>
      </c>
      <c r="G118">
        <f>IF(ISERROR(VLOOKUP(RIGHT(A118,2)*4-1,ふじ!$A$8:$M$169,4,FALSE))="","",VLOOKUP(RIGHT(A118,2)*4-1,ふじ!$A$8:$M$169,4,FALSE))</f>
        <v>0</v>
      </c>
      <c r="H118">
        <f>IF(ISERROR(VLOOKUP(RIGHT(A118,2)*4-1,ふじ!$A$8:$M$169,5,FALSE))="","",VLOOKUP(RIGHT(A118,2)*4-1,ふじ!$A$8:$M$169,5,FALSE))</f>
        <v>0</v>
      </c>
      <c r="I118" s="105" t="str">
        <f>IF(ISERROR(VLOOKUP(RIGHT(A118,2)*4-3,ふじ!$A$8:$M$169,2,FALSE))="","",VLOOKUP(RIGHT(A118,2)*4-3,ふじ!$A$8:$M$169,2,FALSE))</f>
        <v/>
      </c>
      <c r="L118">
        <v>10022</v>
      </c>
      <c r="M118">
        <f t="shared" si="5"/>
        <v>10022</v>
      </c>
      <c r="N118">
        <f>IF(ISERROR(VLOOKUP(RIGHT(L118,2)*4-2,ふじ!$A$8:$M$169,3,FALSE))="","",VLOOKUP(RIGHT(L118,2)*4-2,ふじ!$A$8:$M$169,3,FALSE))</f>
        <v>0</v>
      </c>
      <c r="O118">
        <f>IF(ISERROR(VLOOKUP(RIGHT(L118,2)*4-3,ふじ!$A$8:$M$169,4,FALSE))="","",VLOOKUP(RIGHT(L118,2)*4-3,ふじ!$A$8:$M$169,4,FALSE))</f>
        <v>0</v>
      </c>
      <c r="P118">
        <f>IF(ISERROR(VLOOKUP(RIGHT(L118,2)*4-3,ふじ!$A$8:$M$169,5,FALSE))="","",VLOOKUP(RIGHT(L118,2)*4-3,ふじ!$A$8:$M$169,5,FALSE))</f>
        <v>0</v>
      </c>
      <c r="Q118">
        <f>IF(ISERROR(VLOOKUP(RIGHT(L118,2)*4,ふじ!$A$8:$M$169,3,FALSE))="","",VLOOKUP(RIGHT(L118,2)*4,ふじ!$A$8:$M$169,3,FALSE))</f>
        <v>0</v>
      </c>
      <c r="R118">
        <f>IF(ISERROR(VLOOKUP(RIGHT(L118,2)*4-1,ふじ!$A$8:$M$169,4,FALSE))="","",VLOOKUP(RIGHT(L118,2)*4-1,ふじ!$A$8:$M$169,4,FALSE))</f>
        <v>0</v>
      </c>
      <c r="S118">
        <f>IF(ISERROR(VLOOKUP(RIGHT(L118,2)*4-1,ふじ!$A$8:$M$169,5,FALSE))="","",VLOOKUP(RIGHT(L118,2)*4-1,ふじ!$A$8:$M$169,5,FALSE))</f>
        <v>0</v>
      </c>
      <c r="T118" s="105" t="str">
        <f>IF(ISERROR(VLOOKUP(RIGHT(L118,2)*4-3,ふじ!$A$8:$M$169,2,FALSE))="","",VLOOKUP(RIGHT(L118,2)*4-3,ふじ!$A$8:$M$169,2,FALSE))</f>
        <v/>
      </c>
      <c r="V118">
        <v>10034</v>
      </c>
      <c r="W118">
        <f t="shared" si="4"/>
        <v>10034</v>
      </c>
      <c r="X118">
        <f>IF(ISERROR(VLOOKUP(RIGHT(V118,2)*4-2,ふじ!$A$8:$M$169,3,FALSE))="","",VLOOKUP(RIGHT(V118,2)*4-2,ふじ!$A$8:$M$169,3,FALSE))</f>
        <v>0</v>
      </c>
      <c r="Y118">
        <f>IF(ISERROR(VLOOKUP(RIGHT(V118,2)*4-3,ふじ!$A$8:$M$169,4,FALSE))="","",VLOOKUP(RIGHT(V118,2)*4-3,ふじ!$A$8:$M$169,4,FALSE))</f>
        <v>0</v>
      </c>
      <c r="Z118">
        <f>IF(ISERROR(VLOOKUP(RIGHT(V118,2)*4-3,ふじ!$A$8:$M$169,5,FALSE))="","",VLOOKUP(RIGHT(V118,2)*4-3,ふじ!$A$8:$M$169,5,FALSE))</f>
        <v>0</v>
      </c>
      <c r="AA118">
        <f>IF(ISERROR(VLOOKUP(RIGHT(V118,2)*4,ふじ!$A$8:$M$169,3,FALSE))="","",VLOOKUP(RIGHT(V118,2)*4,ふじ!$A$8:$M$169,3,FALSE))</f>
        <v>0</v>
      </c>
      <c r="AB118">
        <f>IF(ISERROR(VLOOKUP(RIGHT(V118,2)*4-1,ふじ!$A$8:$M$169,4,FALSE))="","",VLOOKUP(RIGHT(V118,2)*4-1,ふじ!$A$8:$M$169,4,FALSE))</f>
        <v>0</v>
      </c>
      <c r="AC118">
        <f>IF(ISERROR(VLOOKUP(RIGHT(V118,2)*4-1,ふじ!$A$8:$M$169,5,FALSE))="","",VLOOKUP(RIGHT(V118,2)*4-1,ふじ!$A$8:$M$169,5,FALSE))</f>
        <v>0</v>
      </c>
      <c r="AD118" s="105" t="str">
        <f>IF(ISERROR(VLOOKUP(RIGHT(V118,2)*4-3,ふじ!$A$8:$M$169,2,FALSE))="","",VLOOKUP(RIGHT(V118,2)*4-3,ふじ!$A$8:$M$169,2,FALSE))</f>
        <v/>
      </c>
    </row>
    <row r="119" spans="1:30" x14ac:dyDescent="0.2">
      <c r="A119">
        <v>10011</v>
      </c>
      <c r="B119">
        <f t="shared" si="7"/>
        <v>10011</v>
      </c>
      <c r="C119">
        <f>IF(ISERROR(VLOOKUP(RIGHT(A119,2)*4-2,ふじ!$A$8:$M$169,3,FALSE))="","",VLOOKUP(RIGHT(A119,2)*4-2,ふじ!$A$8:$M$169,3,FALSE))</f>
        <v>0</v>
      </c>
      <c r="D119">
        <f>IF(ISERROR(VLOOKUP(RIGHT(A119,2)*4-3,ふじ!$A$8:$M$169,4,FALSE))="","",VLOOKUP(RIGHT(A119,2)*4-3,ふじ!$A$8:$M$169,4,FALSE))</f>
        <v>0</v>
      </c>
      <c r="E119">
        <f>IF(ISERROR(VLOOKUP(RIGHT(A119,2)*4-3,ふじ!$A$8:$M$169,5,FALSE))="","",VLOOKUP(RIGHT(A119,2)*4-3,ふじ!$A$8:$M$169,5,FALSE))</f>
        <v>0</v>
      </c>
      <c r="F119">
        <f>IF(ISERROR(VLOOKUP(RIGHT(A119,2)*4,ふじ!$A$8:$M$169,3,FALSE))="","",VLOOKUP(RIGHT(A119,2)*4,ふじ!$A$8:$M$169,3,FALSE))</f>
        <v>0</v>
      </c>
      <c r="G119">
        <f>IF(ISERROR(VLOOKUP(RIGHT(A119,2)*4-1,ふじ!$A$8:$M$169,4,FALSE))="","",VLOOKUP(RIGHT(A119,2)*4-1,ふじ!$A$8:$M$169,4,FALSE))</f>
        <v>0</v>
      </c>
      <c r="H119">
        <f>IF(ISERROR(VLOOKUP(RIGHT(A119,2)*4-1,ふじ!$A$8:$M$169,5,FALSE))="","",VLOOKUP(RIGHT(A119,2)*4-1,ふじ!$A$8:$M$169,5,FALSE))</f>
        <v>0</v>
      </c>
      <c r="I119" s="105" t="str">
        <f>IF(ISERROR(VLOOKUP(RIGHT(A119,2)*4-3,ふじ!$A$8:$M$169,2,FALSE))="","",VLOOKUP(RIGHT(A119,2)*4-3,ふじ!$A$8:$M$169,2,FALSE))</f>
        <v/>
      </c>
      <c r="L119">
        <v>10023</v>
      </c>
      <c r="M119">
        <f t="shared" si="5"/>
        <v>10023</v>
      </c>
      <c r="N119">
        <f>IF(ISERROR(VLOOKUP(RIGHT(L119,2)*4-2,ふじ!$A$8:$M$169,3,FALSE))="","",VLOOKUP(RIGHT(L119,2)*4-2,ふじ!$A$8:$M$169,3,FALSE))</f>
        <v>0</v>
      </c>
      <c r="O119">
        <f>IF(ISERROR(VLOOKUP(RIGHT(L119,2)*4-3,ふじ!$A$8:$M$169,4,FALSE))="","",VLOOKUP(RIGHT(L119,2)*4-3,ふじ!$A$8:$M$169,4,FALSE))</f>
        <v>0</v>
      </c>
      <c r="P119">
        <f>IF(ISERROR(VLOOKUP(RIGHT(L119,2)*4-3,ふじ!$A$8:$M$169,5,FALSE))="","",VLOOKUP(RIGHT(L119,2)*4-3,ふじ!$A$8:$M$169,5,FALSE))</f>
        <v>0</v>
      </c>
      <c r="Q119">
        <f>IF(ISERROR(VLOOKUP(RIGHT(L119,2)*4,ふじ!$A$8:$M$169,3,FALSE))="","",VLOOKUP(RIGHT(L119,2)*4,ふじ!$A$8:$M$169,3,FALSE))</f>
        <v>0</v>
      </c>
      <c r="R119">
        <f>IF(ISERROR(VLOOKUP(RIGHT(L119,2)*4-1,ふじ!$A$8:$M$169,4,FALSE))="","",VLOOKUP(RIGHT(L119,2)*4-1,ふじ!$A$8:$M$169,4,FALSE))</f>
        <v>0</v>
      </c>
      <c r="S119">
        <f>IF(ISERROR(VLOOKUP(RIGHT(L119,2)*4-1,ふじ!$A$8:$M$169,5,FALSE))="","",VLOOKUP(RIGHT(L119,2)*4-1,ふじ!$A$8:$M$169,5,FALSE))</f>
        <v>0</v>
      </c>
      <c r="T119" s="105" t="str">
        <f>IF(ISERROR(VLOOKUP(RIGHT(L119,2)*4-3,ふじ!$A$8:$M$169,2,FALSE))="","",VLOOKUP(RIGHT(L119,2)*4-3,ふじ!$A$8:$M$169,2,FALSE))</f>
        <v/>
      </c>
      <c r="V119">
        <v>10035</v>
      </c>
      <c r="W119">
        <f t="shared" si="4"/>
        <v>10035</v>
      </c>
      <c r="X119">
        <f>IF(ISERROR(VLOOKUP(RIGHT(V119,2)*4-2,ふじ!$A$8:$M$169,3,FALSE))="","",VLOOKUP(RIGHT(V119,2)*4-2,ふじ!$A$8:$M$169,3,FALSE))</f>
        <v>0</v>
      </c>
      <c r="Y119">
        <f>IF(ISERROR(VLOOKUP(RIGHT(V119,2)*4-3,ふじ!$A$8:$M$169,4,FALSE))="","",VLOOKUP(RIGHT(V119,2)*4-3,ふじ!$A$8:$M$169,4,FALSE))</f>
        <v>0</v>
      </c>
      <c r="Z119">
        <f>IF(ISERROR(VLOOKUP(RIGHT(V119,2)*4-3,ふじ!$A$8:$M$169,5,FALSE))="","",VLOOKUP(RIGHT(V119,2)*4-3,ふじ!$A$8:$M$169,5,FALSE))</f>
        <v>0</v>
      </c>
      <c r="AA119">
        <f>IF(ISERROR(VLOOKUP(RIGHT(V119,2)*4,ふじ!$A$8:$M$169,3,FALSE))="","",VLOOKUP(RIGHT(V119,2)*4,ふじ!$A$8:$M$169,3,FALSE))</f>
        <v>0</v>
      </c>
      <c r="AB119">
        <f>IF(ISERROR(VLOOKUP(RIGHT(V119,2)*4-1,ふじ!$A$8:$M$169,4,FALSE))="","",VLOOKUP(RIGHT(V119,2)*4-1,ふじ!$A$8:$M$169,4,FALSE))</f>
        <v>0</v>
      </c>
      <c r="AC119">
        <f>IF(ISERROR(VLOOKUP(RIGHT(V119,2)*4-1,ふじ!$A$8:$M$169,5,FALSE))="","",VLOOKUP(RIGHT(V119,2)*4-1,ふじ!$A$8:$M$169,5,FALSE))</f>
        <v>0</v>
      </c>
      <c r="AD119" s="105" t="str">
        <f>IF(ISERROR(VLOOKUP(RIGHT(V119,2)*4-3,ふじ!$A$8:$M$169,2,FALSE))="","",VLOOKUP(RIGHT(V119,2)*4-3,ふじ!$A$8:$M$169,2,FALSE))</f>
        <v/>
      </c>
    </row>
    <row r="120" spans="1:30" ht="13.5" thickBot="1" x14ac:dyDescent="0.25">
      <c r="A120" s="106">
        <v>10012</v>
      </c>
      <c r="B120" s="106">
        <f t="shared" si="7"/>
        <v>10012</v>
      </c>
      <c r="C120" s="106">
        <f>IF(ISERROR(VLOOKUP(RIGHT(A120,2)*4-2,ふじ!$A$8:$M$169,3,FALSE))="","",VLOOKUP(RIGHT(A120,2)*4-2,ふじ!$A$8:$M$169,3,FALSE))</f>
        <v>0</v>
      </c>
      <c r="D120" s="106">
        <f>IF(ISERROR(VLOOKUP(RIGHT(A120,2)*4-3,ふじ!$A$8:$M$169,4,FALSE))="","",VLOOKUP(RIGHT(A120,2)*4-3,ふじ!$A$8:$M$169,4,FALSE))</f>
        <v>0</v>
      </c>
      <c r="E120" s="106">
        <f>IF(ISERROR(VLOOKUP(RIGHT(A120,2)*4-3,ふじ!$A$8:$M$169,5,FALSE))="","",VLOOKUP(RIGHT(A120,2)*4-3,ふじ!$A$8:$M$169,5,FALSE))</f>
        <v>0</v>
      </c>
      <c r="F120" s="106">
        <f>IF(ISERROR(VLOOKUP(RIGHT(A120,2)*4,ふじ!$A$8:$M$169,3,FALSE))="","",VLOOKUP(RIGHT(A120,2)*4,ふじ!$A$8:$M$169,3,FALSE))</f>
        <v>0</v>
      </c>
      <c r="G120" s="106">
        <f>IF(ISERROR(VLOOKUP(RIGHT(A120,2)*4-1,ふじ!$A$8:$M$169,4,FALSE))="","",VLOOKUP(RIGHT(A120,2)*4-1,ふじ!$A$8:$M$169,4,FALSE))</f>
        <v>0</v>
      </c>
      <c r="H120" s="106">
        <f>IF(ISERROR(VLOOKUP(RIGHT(A120,2)*4-1,ふじ!$A$8:$M$169,5,FALSE))="","",VLOOKUP(RIGHT(A120,2)*4-1,ふじ!$A$8:$M$169,5,FALSE))</f>
        <v>0</v>
      </c>
      <c r="I120" s="107" t="str">
        <f>IF(ISERROR(VLOOKUP(RIGHT(A120,2)*4-3,ふじ!$A$8:$M$169,2,FALSE))="","",VLOOKUP(RIGHT(A120,2)*4-3,ふじ!$A$8:$M$169,2,FALSE))</f>
        <v/>
      </c>
      <c r="J120" s="106"/>
      <c r="K120" s="106"/>
      <c r="L120" s="106">
        <v>10024</v>
      </c>
      <c r="M120" s="106">
        <f t="shared" si="5"/>
        <v>10024</v>
      </c>
      <c r="N120" s="106">
        <f>IF(ISERROR(VLOOKUP(RIGHT(L120,2)*4-2,ふじ!$A$8:$M$169,3,FALSE))="","",VLOOKUP(RIGHT(L120,2)*4-2,ふじ!$A$8:$M$169,3,FALSE))</f>
        <v>0</v>
      </c>
      <c r="O120" s="106">
        <f>IF(ISERROR(VLOOKUP(RIGHT(L120,2)*4-3,ふじ!$A$8:$M$169,4,FALSE))="","",VLOOKUP(RIGHT(L120,2)*4-3,ふじ!$A$8:$M$169,4,FALSE))</f>
        <v>0</v>
      </c>
      <c r="P120" s="106">
        <f>IF(ISERROR(VLOOKUP(RIGHT(L120,2)*4-3,ふじ!$A$8:$M$169,5,FALSE))="","",VLOOKUP(RIGHT(L120,2)*4-3,ふじ!$A$8:$M$169,5,FALSE))</f>
        <v>0</v>
      </c>
      <c r="Q120" s="106">
        <f>IF(ISERROR(VLOOKUP(RIGHT(L120,2)*4,ふじ!$A$8:$M$169,3,FALSE))="","",VLOOKUP(RIGHT(L120,2)*4,ふじ!$A$8:$M$169,3,FALSE))</f>
        <v>0</v>
      </c>
      <c r="R120" s="106">
        <f>IF(ISERROR(VLOOKUP(RIGHT(L120,2)*4-1,ふじ!$A$8:$M$169,4,FALSE))="","",VLOOKUP(RIGHT(L120,2)*4-1,ふじ!$A$8:$M$169,4,FALSE))</f>
        <v>0</v>
      </c>
      <c r="S120" s="106">
        <f>IF(ISERROR(VLOOKUP(RIGHT(L120,2)*4-1,ふじ!$A$8:$M$169,5,FALSE))="","",VLOOKUP(RIGHT(L120,2)*4-1,ふじ!$A$8:$M$169,5,FALSE))</f>
        <v>0</v>
      </c>
      <c r="T120" s="107" t="str">
        <f>IF(ISERROR(VLOOKUP(RIGHT(L120,2)*4-3,ふじ!$A$8:$M$169,2,FALSE))="","",VLOOKUP(RIGHT(L120,2)*4-3,ふじ!$A$8:$M$169,2,FALSE))</f>
        <v/>
      </c>
      <c r="U120" s="106"/>
      <c r="V120" s="106">
        <v>10036</v>
      </c>
      <c r="W120" s="106">
        <f t="shared" si="4"/>
        <v>10036</v>
      </c>
      <c r="X120" s="106">
        <f>IF(ISERROR(VLOOKUP(RIGHT(V120,2)*4-2,ふじ!$A$8:$M$169,3,FALSE))="","",VLOOKUP(RIGHT(V120,2)*4-2,ふじ!$A$8:$M$169,3,FALSE))</f>
        <v>0</v>
      </c>
      <c r="Y120" s="106">
        <f>IF(ISERROR(VLOOKUP(RIGHT(V120,2)*4-3,ふじ!$A$8:$M$169,4,FALSE))="","",VLOOKUP(RIGHT(V120,2)*4-3,ふじ!$A$8:$M$169,4,FALSE))</f>
        <v>0</v>
      </c>
      <c r="Z120" s="106">
        <f>IF(ISERROR(VLOOKUP(RIGHT(V120,2)*4-3,ふじ!$A$8:$M$169,5,FALSE))="","",VLOOKUP(RIGHT(V120,2)*4-3,ふじ!$A$8:$M$169,5,FALSE))</f>
        <v>0</v>
      </c>
      <c r="AA120" s="106">
        <f>IF(ISERROR(VLOOKUP(RIGHT(V120,2)*4,ふじ!$A$8:$M$169,3,FALSE))="","",VLOOKUP(RIGHT(V120,2)*4,ふじ!$A$8:$M$169,3,FALSE))</f>
        <v>0</v>
      </c>
      <c r="AB120" s="106">
        <f>IF(ISERROR(VLOOKUP(RIGHT(V120,2)*4-1,ふじ!$A$8:$M$169,4,FALSE))="","",VLOOKUP(RIGHT(V120,2)*4-1,ふじ!$A$8:$M$169,4,FALSE))</f>
        <v>0</v>
      </c>
      <c r="AC120" s="106">
        <f>IF(ISERROR(VLOOKUP(RIGHT(V120,2)*4-1,ふじ!$A$8:$M$169,5,FALSE))="","",VLOOKUP(RIGHT(V120,2)*4-1,ふじ!$A$8:$M$169,5,FALSE))</f>
        <v>0</v>
      </c>
      <c r="AD120" s="107" t="str">
        <f>IF(ISERROR(VLOOKUP(RIGHT(V120,2)*4-3,ふじ!$A$8:$M$169,2,FALSE))="","",VLOOKUP(RIGHT(V120,2)*4-3,ふじ!$A$8:$M$169,2,FALSE))</f>
        <v/>
      </c>
    </row>
    <row r="121" spans="1:30" x14ac:dyDescent="0.2">
      <c r="C121" s="92"/>
    </row>
    <row r="220" spans="3:3" ht="12.75" customHeight="1" x14ac:dyDescent="0.2"/>
    <row r="221" spans="3:3" x14ac:dyDescent="0.2">
      <c r="C221" s="92"/>
    </row>
    <row r="222" spans="3:3" x14ac:dyDescent="0.2">
      <c r="C222" s="92"/>
    </row>
    <row r="223" spans="3:3" x14ac:dyDescent="0.2">
      <c r="C223" s="92"/>
    </row>
    <row r="224" spans="3:3" x14ac:dyDescent="0.2">
      <c r="C224" s="92"/>
    </row>
    <row r="225" spans="3:3" x14ac:dyDescent="0.2">
      <c r="C225" s="92"/>
    </row>
    <row r="226" spans="3:3" x14ac:dyDescent="0.2">
      <c r="C226" s="92"/>
    </row>
    <row r="227" spans="3:3" x14ac:dyDescent="0.2">
      <c r="C227" s="92"/>
    </row>
    <row r="228" spans="3:3" x14ac:dyDescent="0.2">
      <c r="C228" s="92"/>
    </row>
    <row r="229" spans="3:3" x14ac:dyDescent="0.2">
      <c r="C229" s="92"/>
    </row>
    <row r="230" spans="3:3" x14ac:dyDescent="0.2">
      <c r="C230" s="92"/>
    </row>
    <row r="231" spans="3:3" x14ac:dyDescent="0.2">
      <c r="C231" s="92"/>
    </row>
    <row r="232" spans="3:3" x14ac:dyDescent="0.2">
      <c r="C232" s="92"/>
    </row>
    <row r="233" spans="3:3" x14ac:dyDescent="0.2">
      <c r="C233" s="92"/>
    </row>
    <row r="234" spans="3:3" x14ac:dyDescent="0.2">
      <c r="C234" s="92"/>
    </row>
    <row r="235" spans="3:3" x14ac:dyDescent="0.2">
      <c r="C235" s="92"/>
    </row>
    <row r="236" spans="3:3" x14ac:dyDescent="0.2">
      <c r="C236" s="92"/>
    </row>
    <row r="237" spans="3:3" x14ac:dyDescent="0.2">
      <c r="C237" s="92"/>
    </row>
    <row r="238" spans="3:3" x14ac:dyDescent="0.2">
      <c r="C238" s="92"/>
    </row>
    <row r="239" spans="3:3" x14ac:dyDescent="0.2">
      <c r="C239" s="92"/>
    </row>
    <row r="240" spans="3:3" x14ac:dyDescent="0.2">
      <c r="C240" s="92"/>
    </row>
    <row r="241" spans="3:3" x14ac:dyDescent="0.2">
      <c r="C241" s="92"/>
    </row>
    <row r="242" spans="3:3" x14ac:dyDescent="0.2">
      <c r="C242" s="92"/>
    </row>
    <row r="243" spans="3:3" x14ac:dyDescent="0.2">
      <c r="C243" s="92"/>
    </row>
    <row r="244" spans="3:3" x14ac:dyDescent="0.2">
      <c r="C244" s="92"/>
    </row>
    <row r="245" spans="3:3" x14ac:dyDescent="0.2">
      <c r="C245" s="92"/>
    </row>
    <row r="246" spans="3:3" x14ac:dyDescent="0.2">
      <c r="C246" s="92"/>
    </row>
    <row r="247" spans="3:3" x14ac:dyDescent="0.2">
      <c r="C247" s="92"/>
    </row>
    <row r="248" spans="3:3" x14ac:dyDescent="0.2">
      <c r="C248" s="92"/>
    </row>
    <row r="249" spans="3:3" x14ac:dyDescent="0.2">
      <c r="C249" s="92"/>
    </row>
    <row r="250" spans="3:3" x14ac:dyDescent="0.2">
      <c r="C250" s="92"/>
    </row>
    <row r="251" spans="3:3" x14ac:dyDescent="0.2">
      <c r="C251" s="92"/>
    </row>
    <row r="252" spans="3:3" x14ac:dyDescent="0.2">
      <c r="C252" s="92"/>
    </row>
    <row r="253" spans="3:3" x14ac:dyDescent="0.2">
      <c r="C253" s="92"/>
    </row>
    <row r="254" spans="3:3" x14ac:dyDescent="0.2">
      <c r="C254" s="92"/>
    </row>
    <row r="255" spans="3:3" x14ac:dyDescent="0.2">
      <c r="C255" s="92"/>
    </row>
    <row r="256" spans="3:3" x14ac:dyDescent="0.2">
      <c r="C256" s="92"/>
    </row>
    <row r="257" spans="3:3" x14ac:dyDescent="0.2">
      <c r="C257" s="92"/>
    </row>
    <row r="258" spans="3:3" x14ac:dyDescent="0.2">
      <c r="C258" s="92"/>
    </row>
    <row r="259" spans="3:3" x14ac:dyDescent="0.2">
      <c r="C259" s="92"/>
    </row>
    <row r="260" spans="3:3" x14ac:dyDescent="0.2">
      <c r="C260" s="92"/>
    </row>
    <row r="261" spans="3:3" x14ac:dyDescent="0.2">
      <c r="C261" s="92"/>
    </row>
    <row r="262" spans="3:3" x14ac:dyDescent="0.2">
      <c r="C262" s="92"/>
    </row>
    <row r="263" spans="3:3" x14ac:dyDescent="0.2">
      <c r="C263" s="92"/>
    </row>
    <row r="264" spans="3:3" x14ac:dyDescent="0.2">
      <c r="C264" s="92"/>
    </row>
    <row r="265" spans="3:3" x14ac:dyDescent="0.2">
      <c r="C265" s="92"/>
    </row>
    <row r="266" spans="3:3" x14ac:dyDescent="0.2">
      <c r="C266" s="92"/>
    </row>
    <row r="267" spans="3:3" x14ac:dyDescent="0.2">
      <c r="C267" s="92"/>
    </row>
    <row r="268" spans="3:3" x14ac:dyDescent="0.2">
      <c r="C268" s="92"/>
    </row>
    <row r="269" spans="3:3" x14ac:dyDescent="0.2">
      <c r="C269" s="92"/>
    </row>
    <row r="270" spans="3:3" x14ac:dyDescent="0.2">
      <c r="C270" s="92"/>
    </row>
    <row r="271" spans="3:3" x14ac:dyDescent="0.2">
      <c r="C271" s="92"/>
    </row>
    <row r="272" spans="3:3" x14ac:dyDescent="0.2">
      <c r="C272" s="92"/>
    </row>
    <row r="273" spans="3:3" x14ac:dyDescent="0.2">
      <c r="C273" s="92"/>
    </row>
    <row r="274" spans="3:3" x14ac:dyDescent="0.2">
      <c r="C274" s="92"/>
    </row>
    <row r="275" spans="3:3" x14ac:dyDescent="0.2">
      <c r="C275" s="92"/>
    </row>
    <row r="276" spans="3:3" x14ac:dyDescent="0.2">
      <c r="C276" s="92"/>
    </row>
    <row r="277" spans="3:3" x14ac:dyDescent="0.2">
      <c r="C277" s="92"/>
    </row>
    <row r="278" spans="3:3" x14ac:dyDescent="0.2">
      <c r="C278" s="92"/>
    </row>
    <row r="279" spans="3:3" x14ac:dyDescent="0.2">
      <c r="C279" s="92"/>
    </row>
    <row r="280" spans="3:3" x14ac:dyDescent="0.2">
      <c r="C280" s="92"/>
    </row>
    <row r="281" spans="3:3" x14ac:dyDescent="0.2">
      <c r="C281" s="92"/>
    </row>
    <row r="282" spans="3:3" x14ac:dyDescent="0.2">
      <c r="C282" s="92"/>
    </row>
    <row r="283" spans="3:3" x14ac:dyDescent="0.2">
      <c r="C283" s="92"/>
    </row>
    <row r="284" spans="3:3" x14ac:dyDescent="0.2">
      <c r="C284" s="92"/>
    </row>
    <row r="285" spans="3:3" x14ac:dyDescent="0.2">
      <c r="C285" s="92"/>
    </row>
    <row r="286" spans="3:3" x14ac:dyDescent="0.2">
      <c r="C286" s="92"/>
    </row>
    <row r="287" spans="3:3" x14ac:dyDescent="0.2">
      <c r="C287" s="92"/>
    </row>
    <row r="288" spans="3:3" x14ac:dyDescent="0.2">
      <c r="C288" s="92"/>
    </row>
    <row r="289" spans="3:3" x14ac:dyDescent="0.2">
      <c r="C289" s="92"/>
    </row>
    <row r="290" spans="3:3" x14ac:dyDescent="0.2">
      <c r="C290" s="92"/>
    </row>
    <row r="291" spans="3:3" x14ac:dyDescent="0.2">
      <c r="C291" s="92"/>
    </row>
    <row r="292" spans="3:3" x14ac:dyDescent="0.2">
      <c r="C292" s="92"/>
    </row>
    <row r="293" spans="3:3" x14ac:dyDescent="0.2">
      <c r="C293" s="92"/>
    </row>
    <row r="294" spans="3:3" x14ac:dyDescent="0.2">
      <c r="C294" s="92"/>
    </row>
    <row r="295" spans="3:3" x14ac:dyDescent="0.2">
      <c r="C295" s="92"/>
    </row>
    <row r="296" spans="3:3" x14ac:dyDescent="0.2">
      <c r="C296" s="92"/>
    </row>
    <row r="297" spans="3:3" x14ac:dyDescent="0.2">
      <c r="C297" s="92"/>
    </row>
    <row r="298" spans="3:3" x14ac:dyDescent="0.2">
      <c r="C298" s="92"/>
    </row>
    <row r="299" spans="3:3" x14ac:dyDescent="0.2">
      <c r="C299" s="92"/>
    </row>
    <row r="300" spans="3:3" x14ac:dyDescent="0.2">
      <c r="C300" s="92"/>
    </row>
    <row r="301" spans="3:3" x14ac:dyDescent="0.2">
      <c r="C301" s="92"/>
    </row>
    <row r="302" spans="3:3" x14ac:dyDescent="0.2">
      <c r="C302" s="92"/>
    </row>
    <row r="303" spans="3:3" x14ac:dyDescent="0.2">
      <c r="C303" s="92"/>
    </row>
    <row r="304" spans="3:3" x14ac:dyDescent="0.2">
      <c r="C304" s="92"/>
    </row>
    <row r="305" spans="3:3" x14ac:dyDescent="0.2">
      <c r="C305" s="92"/>
    </row>
    <row r="306" spans="3:3" x14ac:dyDescent="0.2">
      <c r="C306" s="92"/>
    </row>
    <row r="307" spans="3:3" x14ac:dyDescent="0.2">
      <c r="C307" s="92"/>
    </row>
    <row r="308" spans="3:3" x14ac:dyDescent="0.2">
      <c r="C308" s="92"/>
    </row>
    <row r="309" spans="3:3" x14ac:dyDescent="0.2">
      <c r="C309" s="92"/>
    </row>
    <row r="310" spans="3:3" x14ac:dyDescent="0.2">
      <c r="C310" s="92"/>
    </row>
    <row r="311" spans="3:3" x14ac:dyDescent="0.2">
      <c r="C311" s="92"/>
    </row>
    <row r="312" spans="3:3" x14ac:dyDescent="0.2">
      <c r="C312" s="92"/>
    </row>
    <row r="313" spans="3:3" x14ac:dyDescent="0.2">
      <c r="C313" s="92"/>
    </row>
    <row r="314" spans="3:3" x14ac:dyDescent="0.2">
      <c r="C314" s="92"/>
    </row>
    <row r="315" spans="3:3" x14ac:dyDescent="0.2">
      <c r="C315" s="92"/>
    </row>
    <row r="316" spans="3:3" x14ac:dyDescent="0.2">
      <c r="C316" s="92"/>
    </row>
    <row r="317" spans="3:3" x14ac:dyDescent="0.2">
      <c r="C317" s="92"/>
    </row>
    <row r="318" spans="3:3" x14ac:dyDescent="0.2">
      <c r="C318" s="92"/>
    </row>
    <row r="319" spans="3:3" x14ac:dyDescent="0.2">
      <c r="C319" s="92"/>
    </row>
    <row r="320" spans="3:3" x14ac:dyDescent="0.2">
      <c r="C320" s="92"/>
    </row>
    <row r="321" spans="3:3" x14ac:dyDescent="0.2">
      <c r="C321" s="92"/>
    </row>
    <row r="322" spans="3:3" x14ac:dyDescent="0.2">
      <c r="C322" s="92"/>
    </row>
    <row r="323" spans="3:3" x14ac:dyDescent="0.2">
      <c r="C323" s="92"/>
    </row>
    <row r="324" spans="3:3" x14ac:dyDescent="0.2">
      <c r="C324" s="92"/>
    </row>
    <row r="325" spans="3:3" x14ac:dyDescent="0.2">
      <c r="C325" s="92"/>
    </row>
    <row r="326" spans="3:3" x14ac:dyDescent="0.2">
      <c r="C326" s="92"/>
    </row>
    <row r="327" spans="3:3" x14ac:dyDescent="0.2">
      <c r="C327" s="92"/>
    </row>
    <row r="328" spans="3:3" x14ac:dyDescent="0.2">
      <c r="C328" s="92"/>
    </row>
    <row r="329" spans="3:3" x14ac:dyDescent="0.2">
      <c r="C329" s="92"/>
    </row>
    <row r="330" spans="3:3" x14ac:dyDescent="0.2">
      <c r="C330" s="92"/>
    </row>
    <row r="331" spans="3:3" x14ac:dyDescent="0.2">
      <c r="C331" s="92"/>
    </row>
    <row r="332" spans="3:3" x14ac:dyDescent="0.2">
      <c r="C332" s="92"/>
    </row>
    <row r="333" spans="3:3" x14ac:dyDescent="0.2">
      <c r="C333" s="92"/>
    </row>
    <row r="334" spans="3:3" x14ac:dyDescent="0.2">
      <c r="C334" s="92"/>
    </row>
    <row r="335" spans="3:3" x14ac:dyDescent="0.2">
      <c r="C335" s="92"/>
    </row>
    <row r="336" spans="3:3" x14ac:dyDescent="0.2">
      <c r="C336" s="92"/>
    </row>
    <row r="337" spans="3:3" x14ac:dyDescent="0.2">
      <c r="C337" s="92"/>
    </row>
    <row r="338" spans="3:3" x14ac:dyDescent="0.2">
      <c r="C338" s="92"/>
    </row>
    <row r="339" spans="3:3" x14ac:dyDescent="0.2">
      <c r="C339" s="92"/>
    </row>
    <row r="340" spans="3:3" x14ac:dyDescent="0.2">
      <c r="C340" s="92"/>
    </row>
    <row r="341" spans="3:3" x14ac:dyDescent="0.2">
      <c r="C341" s="92"/>
    </row>
    <row r="342" spans="3:3" x14ac:dyDescent="0.2">
      <c r="C342" s="92"/>
    </row>
    <row r="343" spans="3:3" x14ac:dyDescent="0.2">
      <c r="C343" s="92"/>
    </row>
    <row r="344" spans="3:3" x14ac:dyDescent="0.2">
      <c r="C344" s="92"/>
    </row>
    <row r="345" spans="3:3" x14ac:dyDescent="0.2">
      <c r="C345" s="92"/>
    </row>
    <row r="346" spans="3:3" x14ac:dyDescent="0.2">
      <c r="C346" s="92"/>
    </row>
    <row r="347" spans="3:3" x14ac:dyDescent="0.2">
      <c r="C347" s="92"/>
    </row>
    <row r="348" spans="3:3" x14ac:dyDescent="0.2">
      <c r="C348" s="92"/>
    </row>
    <row r="349" spans="3:3" x14ac:dyDescent="0.2">
      <c r="C349" s="92"/>
    </row>
    <row r="350" spans="3:3" x14ac:dyDescent="0.2">
      <c r="C350" s="92"/>
    </row>
    <row r="351" spans="3:3" x14ac:dyDescent="0.2">
      <c r="C351" s="92"/>
    </row>
    <row r="352" spans="3:3" x14ac:dyDescent="0.2">
      <c r="C352" s="92"/>
    </row>
    <row r="353" spans="3:3" x14ac:dyDescent="0.2">
      <c r="C353" s="92"/>
    </row>
    <row r="354" spans="3:3" x14ac:dyDescent="0.2">
      <c r="C354" s="92"/>
    </row>
    <row r="355" spans="3:3" x14ac:dyDescent="0.2">
      <c r="C355" s="92"/>
    </row>
    <row r="356" spans="3:3" x14ac:dyDescent="0.2">
      <c r="C356" s="92"/>
    </row>
    <row r="357" spans="3:3" x14ac:dyDescent="0.2">
      <c r="C357" s="92"/>
    </row>
    <row r="358" spans="3:3" x14ac:dyDescent="0.2">
      <c r="C358" s="92"/>
    </row>
    <row r="359" spans="3:3" x14ac:dyDescent="0.2">
      <c r="C359" s="92"/>
    </row>
    <row r="360" spans="3:3" x14ac:dyDescent="0.2">
      <c r="C360" s="92"/>
    </row>
    <row r="361" spans="3:3" x14ac:dyDescent="0.2">
      <c r="C361" s="92"/>
    </row>
    <row r="362" spans="3:3" x14ac:dyDescent="0.2">
      <c r="C362" s="92"/>
    </row>
    <row r="363" spans="3:3" x14ac:dyDescent="0.2">
      <c r="C363" s="92"/>
    </row>
    <row r="364" spans="3:3" x14ac:dyDescent="0.2">
      <c r="C364" s="92"/>
    </row>
    <row r="365" spans="3:3" x14ac:dyDescent="0.2">
      <c r="C365" s="92"/>
    </row>
    <row r="366" spans="3:3" x14ac:dyDescent="0.2">
      <c r="C366" s="92"/>
    </row>
    <row r="367" spans="3:3" x14ac:dyDescent="0.2">
      <c r="C367" s="92"/>
    </row>
    <row r="368" spans="3:3" x14ac:dyDescent="0.2">
      <c r="C368" s="92"/>
    </row>
    <row r="369" spans="3:3" x14ac:dyDescent="0.2">
      <c r="C369" s="92"/>
    </row>
    <row r="370" spans="3:3" x14ac:dyDescent="0.2">
      <c r="C370" s="92"/>
    </row>
    <row r="371" spans="3:3" x14ac:dyDescent="0.2">
      <c r="C371" s="92"/>
    </row>
    <row r="372" spans="3:3" x14ac:dyDescent="0.2">
      <c r="C372" s="92"/>
    </row>
    <row r="373" spans="3:3" x14ac:dyDescent="0.2">
      <c r="C373" s="92"/>
    </row>
    <row r="374" spans="3:3" x14ac:dyDescent="0.2">
      <c r="C374" s="92"/>
    </row>
    <row r="375" spans="3:3" x14ac:dyDescent="0.2">
      <c r="C375" s="92"/>
    </row>
    <row r="376" spans="3:3" x14ac:dyDescent="0.2">
      <c r="C376" s="92"/>
    </row>
    <row r="377" spans="3:3" x14ac:dyDescent="0.2">
      <c r="C377" s="92"/>
    </row>
    <row r="378" spans="3:3" x14ac:dyDescent="0.2">
      <c r="C378" s="92"/>
    </row>
    <row r="379" spans="3:3" x14ac:dyDescent="0.2">
      <c r="C379" s="92"/>
    </row>
    <row r="380" spans="3:3" x14ac:dyDescent="0.2">
      <c r="C380" s="92"/>
    </row>
  </sheetData>
  <sheetProtection sheet="1" formatCells="0" selectLockedCells="1"/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defaultRowHeight="13" x14ac:dyDescent="0.2"/>
  <sheetData>
    <row r="1" spans="1:2" ht="24.65" customHeight="1" x14ac:dyDescent="0.2">
      <c r="A1" t="str">
        <f>IF(原本!I2="","",原本!I2)</f>
        <v/>
      </c>
      <c r="B1" t="str">
        <f>IF(原本!D2="","",原本!D2)</f>
        <v/>
      </c>
    </row>
    <row r="2" spans="1:2" ht="23.5" customHeight="1" x14ac:dyDescent="0.2">
      <c r="A2" s="103" t="s">
        <v>145</v>
      </c>
      <c r="B2" s="103" t="str">
        <f>IF(原本!$I$2="","",すみれ!$T$2)</f>
        <v/>
      </c>
    </row>
    <row r="3" spans="1:2" ht="23.5" customHeight="1" x14ac:dyDescent="0.2">
      <c r="A3" s="103" t="s">
        <v>146</v>
      </c>
      <c r="B3" s="103" t="str">
        <f>IF(原本!$I$2="","",ばら!$T$2)</f>
        <v/>
      </c>
    </row>
    <row r="4" spans="1:2" ht="23.5" customHeight="1" x14ac:dyDescent="0.2">
      <c r="A4" s="103" t="s">
        <v>147</v>
      </c>
      <c r="B4" s="103" t="str">
        <f>IF(原本!$I$2="","",ゆり!$T$2)</f>
        <v/>
      </c>
    </row>
    <row r="5" spans="1:2" ht="23.5" customHeight="1" x14ac:dyDescent="0.2">
      <c r="A5" s="103" t="s">
        <v>148</v>
      </c>
      <c r="B5" s="103" t="str">
        <f>IF(原本!$I$2="","",きく!$T$2)</f>
        <v/>
      </c>
    </row>
    <row r="6" spans="1:2" ht="23.5" customHeight="1" x14ac:dyDescent="0.2">
      <c r="A6" s="103" t="s">
        <v>149</v>
      </c>
      <c r="B6" s="103" t="str">
        <f>IF(原本!$I$2="","",あやめ!$T$2)</f>
        <v/>
      </c>
    </row>
    <row r="7" spans="1:2" ht="23.5" customHeight="1" x14ac:dyDescent="0.2">
      <c r="A7" s="103" t="s">
        <v>150</v>
      </c>
      <c r="B7" s="103" t="str">
        <f>IF(原本!$I$2="","",はぎ!$T$2)</f>
        <v/>
      </c>
    </row>
    <row r="8" spans="1:2" ht="23.5" customHeight="1" x14ac:dyDescent="0.2">
      <c r="A8" s="103" t="s">
        <v>151</v>
      </c>
      <c r="B8" s="103" t="str">
        <f>IF(原本!$I$2="","",さつき!$T$2)</f>
        <v/>
      </c>
    </row>
    <row r="9" spans="1:2" ht="23.5" customHeight="1" x14ac:dyDescent="0.2">
      <c r="A9" s="103" t="s">
        <v>152</v>
      </c>
      <c r="B9" s="103" t="str">
        <f>IF(原本!$I$2="","",さくら!$T$2)</f>
        <v/>
      </c>
    </row>
    <row r="10" spans="1:2" ht="23.5" customHeight="1" x14ac:dyDescent="0.2">
      <c r="A10" s="103" t="s">
        <v>153</v>
      </c>
      <c r="B10" s="103" t="str">
        <f>IF(原本!$I$2="","",もも!$T$2)</f>
        <v/>
      </c>
    </row>
    <row r="11" spans="1:2" ht="23.5" customHeight="1" x14ac:dyDescent="0.2">
      <c r="A11" s="103" t="s">
        <v>154</v>
      </c>
      <c r="B11" s="103" t="str">
        <f>IF(原本!$I$2="","",ふじ!$T$2)</f>
        <v/>
      </c>
    </row>
    <row r="12" spans="1:2" ht="23.5" customHeight="1" x14ac:dyDescent="0.2">
      <c r="A12" s="103" t="s">
        <v>155</v>
      </c>
      <c r="B12" s="103">
        <f>SUM(B2:B11)</f>
        <v>0</v>
      </c>
    </row>
    <row r="13" spans="1:2" ht="23.5" customHeight="1" x14ac:dyDescent="0.2"/>
    <row r="14" spans="1:2" ht="23.5" customHeight="1" x14ac:dyDescent="0.2"/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zoomScaleNormal="100" workbookViewId="0">
      <selection sqref="A1:O1"/>
    </sheetView>
  </sheetViews>
  <sheetFormatPr defaultRowHeight="13" x14ac:dyDescent="0.2"/>
  <cols>
    <col min="1" max="1" width="4.7265625" style="1" customWidth="1"/>
    <col min="2" max="2" width="16.7265625" style="14" customWidth="1"/>
    <col min="3" max="3" width="6.26953125" style="1" customWidth="1"/>
    <col min="4" max="4" width="10.36328125" style="1" customWidth="1"/>
    <col min="5" max="6" width="3.08984375" customWidth="1"/>
    <col min="7" max="7" width="2.36328125" style="1" customWidth="1"/>
    <col min="8" max="8" width="4.453125" style="1" customWidth="1"/>
    <col min="9" max="9" width="3.453125" style="1" customWidth="1"/>
    <col min="10" max="10" width="4.90625" style="1" customWidth="1"/>
    <col min="11" max="11" width="10.08984375" style="1" customWidth="1"/>
    <col min="12" max="12" width="4.08984375" style="1" customWidth="1"/>
    <col min="13" max="13" width="6.08984375" style="1" customWidth="1"/>
    <col min="14" max="14" width="7.08984375" style="1" customWidth="1"/>
    <col min="15" max="15" width="6.26953125" style="1" customWidth="1"/>
    <col min="16" max="16" width="8.453125" style="1" hidden="1" customWidth="1"/>
    <col min="17" max="18" width="5.6328125" style="1" customWidth="1"/>
    <col min="19" max="19" width="10.453125" bestFit="1" customWidth="1"/>
    <col min="20" max="20" width="17.26953125" bestFit="1" customWidth="1"/>
    <col min="21" max="21" width="4.36328125" hidden="1" customWidth="1"/>
    <col min="22" max="22" width="12.08984375" hidden="1" customWidth="1"/>
  </cols>
  <sheetData>
    <row r="1" spans="1:22" ht="27.75" customHeight="1" x14ac:dyDescent="0.2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4"/>
      <c r="Q1" s="24"/>
      <c r="R1" s="24"/>
      <c r="S1" s="24"/>
      <c r="T1" s="25"/>
    </row>
    <row r="2" spans="1:22" ht="23.25" customHeight="1" x14ac:dyDescent="0.2">
      <c r="A2" s="170" t="s">
        <v>57</v>
      </c>
      <c r="B2" s="171"/>
      <c r="C2" s="15" t="s">
        <v>21</v>
      </c>
      <c r="D2" s="89" t="str">
        <f>IF(I2="","",VLOOKUP(I2,$U$6:$V$52,2,FALSE))</f>
        <v/>
      </c>
      <c r="E2" s="100" t="s">
        <v>22</v>
      </c>
      <c r="F2" s="101"/>
      <c r="G2" s="101"/>
      <c r="H2" s="16"/>
      <c r="I2" s="91"/>
      <c r="J2" s="17"/>
      <c r="K2" s="17"/>
      <c r="L2" s="18" t="s">
        <v>162</v>
      </c>
      <c r="M2" s="11" t="s">
        <v>141</v>
      </c>
      <c r="N2" s="11" t="s">
        <v>142</v>
      </c>
      <c r="O2" s="11" t="s">
        <v>143</v>
      </c>
      <c r="Q2" s="26"/>
      <c r="R2" s="50" t="s">
        <v>24</v>
      </c>
      <c r="S2" s="51">
        <f>ROUNDDOWN(COUNTA(D8:D55,D65:D112,D122:D169)/2,0)</f>
        <v>0</v>
      </c>
      <c r="T2" s="25"/>
    </row>
    <row r="3" spans="1:22" ht="13.5" customHeight="1" x14ac:dyDescent="0.2">
      <c r="A3" s="172" t="s">
        <v>26</v>
      </c>
      <c r="B3" s="173"/>
      <c r="C3" s="174"/>
      <c r="D3" s="97" t="s">
        <v>0</v>
      </c>
      <c r="E3" s="175" t="s">
        <v>144</v>
      </c>
      <c r="F3" s="176"/>
      <c r="G3" s="23" t="s">
        <v>23</v>
      </c>
      <c r="H3" s="21"/>
      <c r="I3" s="265"/>
      <c r="J3" s="266"/>
      <c r="K3" s="267"/>
      <c r="L3" s="179" t="s">
        <v>25</v>
      </c>
      <c r="M3" s="268"/>
      <c r="N3" s="269"/>
      <c r="O3" s="270"/>
      <c r="P3" s="5"/>
      <c r="Q3" s="27"/>
      <c r="R3" s="27"/>
      <c r="S3" s="25"/>
      <c r="T3" s="25"/>
    </row>
    <row r="4" spans="1:22" ht="21.75" customHeight="1" x14ac:dyDescent="0.2">
      <c r="A4" s="202"/>
      <c r="B4" s="203"/>
      <c r="C4" s="204"/>
      <c r="D4" s="6" t="s">
        <v>1</v>
      </c>
      <c r="E4" s="205"/>
      <c r="F4" s="206"/>
      <c r="G4" s="206"/>
      <c r="H4" s="206"/>
      <c r="I4" s="206"/>
      <c r="J4" s="206"/>
      <c r="K4" s="207"/>
      <c r="L4" s="180"/>
      <c r="M4" s="271"/>
      <c r="N4" s="272"/>
      <c r="O4" s="273"/>
      <c r="P4" s="5"/>
      <c r="Q4" s="27"/>
      <c r="R4" s="27"/>
      <c r="S4" s="25"/>
      <c r="T4" s="25"/>
    </row>
    <row r="5" spans="1:22" ht="20.25" customHeight="1" x14ac:dyDescent="0.2">
      <c r="A5" s="32" t="s">
        <v>19</v>
      </c>
      <c r="B5" s="13"/>
      <c r="C5" s="13"/>
      <c r="D5" s="13"/>
      <c r="E5" s="13"/>
      <c r="F5" s="13"/>
      <c r="G5" s="19"/>
      <c r="H5" s="13"/>
      <c r="I5" s="13"/>
      <c r="J5" s="13"/>
      <c r="K5" s="13"/>
      <c r="L5" s="13"/>
      <c r="M5" s="13"/>
      <c r="N5" s="13"/>
      <c r="O5" s="13"/>
      <c r="P5" s="12"/>
      <c r="Q5" s="19"/>
      <c r="R5" s="19"/>
      <c r="S5" s="25"/>
      <c r="T5" s="25"/>
    </row>
    <row r="6" spans="1:22" ht="13.5" customHeight="1" x14ac:dyDescent="0.2">
      <c r="A6" s="133" t="s">
        <v>2</v>
      </c>
      <c r="B6" s="33" t="s">
        <v>3</v>
      </c>
      <c r="C6" s="210" t="s">
        <v>4</v>
      </c>
      <c r="D6" s="212" t="s">
        <v>12</v>
      </c>
      <c r="E6" s="214" t="s">
        <v>5</v>
      </c>
      <c r="F6" s="215"/>
      <c r="G6" s="215"/>
      <c r="H6" s="215"/>
      <c r="I6" s="216"/>
      <c r="J6" s="166" t="s">
        <v>6</v>
      </c>
      <c r="K6" s="166" t="s">
        <v>8</v>
      </c>
      <c r="L6" s="133" t="s">
        <v>7</v>
      </c>
      <c r="M6" s="135" t="s">
        <v>9</v>
      </c>
      <c r="N6" s="136"/>
      <c r="O6" s="133" t="s">
        <v>10</v>
      </c>
      <c r="P6" s="7"/>
      <c r="Q6" s="8"/>
      <c r="R6" s="8"/>
      <c r="T6" s="25"/>
      <c r="U6">
        <v>1</v>
      </c>
      <c r="V6" t="s">
        <v>82</v>
      </c>
    </row>
    <row r="7" spans="1:22" x14ac:dyDescent="0.2">
      <c r="A7" s="209"/>
      <c r="B7" s="34" t="s">
        <v>11</v>
      </c>
      <c r="C7" s="264"/>
      <c r="D7" s="213"/>
      <c r="E7" s="3" t="s">
        <v>13</v>
      </c>
      <c r="F7" s="95" t="s">
        <v>14</v>
      </c>
      <c r="G7" s="135" t="s">
        <v>15</v>
      </c>
      <c r="H7" s="208"/>
      <c r="I7" s="96" t="s">
        <v>16</v>
      </c>
      <c r="J7" s="167"/>
      <c r="K7" s="167"/>
      <c r="L7" s="134"/>
      <c r="M7" s="3" t="s">
        <v>17</v>
      </c>
      <c r="N7" s="4" t="s">
        <v>18</v>
      </c>
      <c r="O7" s="137"/>
      <c r="P7" s="9"/>
      <c r="Q7" s="10"/>
      <c r="R7" s="10"/>
      <c r="T7" s="25"/>
      <c r="U7">
        <v>2</v>
      </c>
      <c r="V7" t="s">
        <v>83</v>
      </c>
    </row>
    <row r="8" spans="1:22" ht="12" customHeight="1" x14ac:dyDescent="0.2">
      <c r="A8" s="197" t="str">
        <f>CONCATENATE(IF(AND(D8&lt;&gt;"",D8&lt;&gt;" ",D8&lt;&gt;"　"),"1",""),IF(AND(D8&lt;&gt;"",D8&lt;&gt;" ",D8&lt;&gt;"　"),"　／　 ",""),IF(AND(D8&lt;&gt;"",D8&lt;&gt;" ",D8&lt;&gt;"　"),S2,""))</f>
        <v/>
      </c>
      <c r="B8" s="35"/>
      <c r="C8" s="262"/>
      <c r="D8" s="145"/>
      <c r="E8" s="147"/>
      <c r="F8" s="149"/>
      <c r="G8" s="151"/>
      <c r="H8" s="143"/>
      <c r="I8" s="153"/>
      <c r="J8" s="161"/>
      <c r="K8" s="187" t="s">
        <v>20</v>
      </c>
      <c r="L8" s="138" t="str">
        <f ca="1">IF(P8="00:00:00","",IF(AND(MONTH(P8)=4,DAY(P8)=1),ROUND(YEARFRAC(P8,DATE(IF(MONTH(NOW())&lt;4,YEAR(NOW())-1,YEAR(NOW())),4,1),1),0),ROUNDDOWN(YEARFRAC(P8,DATE(IF(MONTH(NOW())&lt;4,YEAR(NOW())-1,YEAR(NOW())),4,1),1),0)))</f>
        <v/>
      </c>
      <c r="M8" s="147"/>
      <c r="N8" s="164"/>
      <c r="O8" s="138" t="str">
        <f>IF(P8="00:00:00","",IF(AND(MONTH(P8)=4,DAY(P8)=1),IF(L8=60,"還暦",IF(L8=70,"古希",IF(L8=77,"喜寿",IF(L8&gt;79,"長寿","")))),IF(L8=60,"還暦",IF(L8=70,"古希",IF(L8=77,"喜寿",IF(L8&gt;79,"長寿",""))))))</f>
        <v/>
      </c>
      <c r="P8" s="140" t="str">
        <f>IF(OR(K8="00:00:00",K8="",K8=" ",K8="　"),"00:00:00",DATEVALUE(IF(LEFT(K8,1)&lt;"A",SUBSTITUTE(CONCATENATE("S",K8),":","/"),SUBSTITUTE(K8,":","/"))))</f>
        <v>00:00:00</v>
      </c>
      <c r="Q8" s="10"/>
      <c r="R8" s="10"/>
      <c r="T8" s="25"/>
      <c r="U8">
        <v>3</v>
      </c>
      <c r="V8" t="s">
        <v>84</v>
      </c>
    </row>
    <row r="9" spans="1:22" ht="18" customHeight="1" x14ac:dyDescent="0.2">
      <c r="A9" s="198"/>
      <c r="B9" s="38"/>
      <c r="C9" s="263"/>
      <c r="D9" s="158"/>
      <c r="E9" s="159"/>
      <c r="F9" s="160"/>
      <c r="G9" s="163"/>
      <c r="H9" s="156"/>
      <c r="I9" s="191"/>
      <c r="J9" s="162"/>
      <c r="K9" s="189"/>
      <c r="L9" s="142"/>
      <c r="M9" s="159"/>
      <c r="N9" s="168"/>
      <c r="O9" s="142"/>
      <c r="P9" s="140"/>
      <c r="Q9" s="10"/>
      <c r="R9" s="10"/>
      <c r="S9" s="79"/>
      <c r="T9" s="41"/>
      <c r="U9">
        <v>4</v>
      </c>
      <c r="V9" t="s">
        <v>85</v>
      </c>
    </row>
    <row r="10" spans="1:22" ht="12" customHeight="1" x14ac:dyDescent="0.2">
      <c r="A10" s="198"/>
      <c r="B10" s="35"/>
      <c r="C10" s="143"/>
      <c r="D10" s="219"/>
      <c r="E10" s="147"/>
      <c r="F10" s="149"/>
      <c r="G10" s="151"/>
      <c r="H10" s="143"/>
      <c r="I10" s="153"/>
      <c r="J10" s="161"/>
      <c r="K10" s="187" t="s">
        <v>20</v>
      </c>
      <c r="L10" s="138" t="str">
        <f ca="1">IF(P10="00:00:00","",IF(AND(MONTH(P10)=4,DAY(P10)=1),ROUND(YEARFRAC(P10,DATE(IF(MONTH(NOW())&lt;4,YEAR(NOW())-1,YEAR(NOW())),4,1),1),0),ROUNDDOWN(YEARFRAC(P10,DATE(IF(MONTH(NOW())&lt;4,YEAR(NOW())-1,YEAR(NOW())),4,1),1),0)))</f>
        <v/>
      </c>
      <c r="M10" s="147"/>
      <c r="N10" s="164"/>
      <c r="O10" s="138" t="str">
        <f>IF(P10="00:00:00","",IF(AND(MONTH(P10)=4,DAY(P10)=1),IF(L10=60,"還暦",IF(L10=70,"古希",IF(L10=77,"喜寿",IF(L10&gt;79,"長寿","")))),IF(L10=60,"還暦",IF(L10=70,"古希",IF(L10=77,"喜寿",IF(L10&gt;79,"長寿",""))))))</f>
        <v/>
      </c>
      <c r="P10" s="140" t="str">
        <f>IF(OR(K10="00:00:00",K10="",K10=" ",K10="　"),"00:00:00",DATEVALUE(IF(LEFT(K10,1)&lt;"A",SUBSTITUTE(CONCATENATE("S",K10),":","/"),SUBSTITUTE(K10,":","/"))))</f>
        <v>00:00:00</v>
      </c>
      <c r="Q10" s="10"/>
      <c r="R10"/>
      <c r="T10" s="25"/>
      <c r="U10">
        <v>5</v>
      </c>
      <c r="V10" t="s">
        <v>86</v>
      </c>
    </row>
    <row r="11" spans="1:22" ht="18" customHeight="1" thickBot="1" x14ac:dyDescent="0.25">
      <c r="A11" s="199"/>
      <c r="B11" s="38"/>
      <c r="C11" s="144"/>
      <c r="D11" s="146"/>
      <c r="E11" s="148"/>
      <c r="F11" s="150"/>
      <c r="G11" s="152"/>
      <c r="H11" s="144"/>
      <c r="I11" s="154"/>
      <c r="J11" s="190"/>
      <c r="K11" s="188"/>
      <c r="L11" s="139"/>
      <c r="M11" s="148"/>
      <c r="N11" s="165"/>
      <c r="O11" s="139"/>
      <c r="P11" s="140"/>
      <c r="Q11" s="10"/>
      <c r="R11"/>
      <c r="T11" s="25"/>
      <c r="U11">
        <v>6</v>
      </c>
      <c r="V11" t="s">
        <v>87</v>
      </c>
    </row>
    <row r="12" spans="1:22" ht="12" customHeight="1" thickTop="1" x14ac:dyDescent="0.2">
      <c r="A12" s="194" t="str">
        <f>CONCATENATE(IF(AND(D12&lt;&gt;"",D12&lt;&gt;" ",D12&lt;&gt;"　"),ASC(LEFT(A8,2))+1,""),IF(AND(D12&lt;&gt;"",D12&lt;&gt;" ",D12&lt;&gt;"　"),"　／　 ",""),IF(AND(D12&lt;&gt;"",D12&lt;&gt;" ",D12&lt;&gt;"　"),S2,""))</f>
        <v/>
      </c>
      <c r="B12" s="40"/>
      <c r="C12" s="155"/>
      <c r="D12" s="157"/>
      <c r="E12" s="200"/>
      <c r="F12" s="260"/>
      <c r="G12" s="151"/>
      <c r="H12" s="143"/>
      <c r="I12" s="192"/>
      <c r="J12" s="161"/>
      <c r="K12" s="187" t="s">
        <v>20</v>
      </c>
      <c r="L12" s="141" t="str">
        <f ca="1">IF(P12="00:00:00","",IF(AND(MONTH(P12)=4,DAY(P12)=1),ROUND(YEARFRAC(P12,DATE(IF(MONTH(NOW())&lt;4,YEAR(NOW())-1,YEAR(NOW())),4,1),1),0),ROUNDDOWN(YEARFRAC(P12,DATE(IF(MONTH(NOW())&lt;4,YEAR(NOW())-1,YEAR(NOW())),4,1),1),0)))</f>
        <v/>
      </c>
      <c r="M12" s="147"/>
      <c r="N12" s="164"/>
      <c r="O12" s="141" t="str">
        <f>IF(P12="00:00:00","",IF(AND(MONTH(P12)=4,DAY(P12)=1),IF(L12=60,"還暦",IF(L12=70,"古希",IF(L12=77,"喜寿",IF(L12&gt;79,"長寿","")))),IF(L12=60,"還暦",IF(L12=70,"古希",IF(L12=77,"喜寿",IF(L12&gt;79,"長寿",""))))))</f>
        <v/>
      </c>
      <c r="P12" s="140" t="str">
        <f>IF(OR(K12="00:00:00",K12="",K12=" ",K12="　"),"00:00:00",DATEVALUE(IF(LEFT(K12,1)&lt;"A",SUBSTITUTE(CONCATENATE("S",K12),":","/"),SUBSTITUTE(K12,":","/"))))</f>
        <v>00:00:00</v>
      </c>
      <c r="Q12" s="10"/>
      <c r="R12" s="10"/>
      <c r="T12" s="25"/>
      <c r="U12">
        <v>7</v>
      </c>
      <c r="V12" t="s">
        <v>88</v>
      </c>
    </row>
    <row r="13" spans="1:22" ht="18" customHeight="1" x14ac:dyDescent="0.2">
      <c r="A13" s="195"/>
      <c r="B13" s="37"/>
      <c r="C13" s="156"/>
      <c r="D13" s="158"/>
      <c r="E13" s="159"/>
      <c r="F13" s="261"/>
      <c r="G13" s="163"/>
      <c r="H13" s="156"/>
      <c r="I13" s="191"/>
      <c r="J13" s="162"/>
      <c r="K13" s="189"/>
      <c r="L13" s="142"/>
      <c r="M13" s="159"/>
      <c r="N13" s="168"/>
      <c r="O13" s="142"/>
      <c r="P13" s="140"/>
      <c r="Q13" s="10"/>
      <c r="S13" s="25"/>
      <c r="T13" s="25"/>
      <c r="U13">
        <v>8</v>
      </c>
      <c r="V13" t="s">
        <v>89</v>
      </c>
    </row>
    <row r="14" spans="1:22" ht="12" customHeight="1" x14ac:dyDescent="0.2">
      <c r="A14" s="195"/>
      <c r="B14" s="35"/>
      <c r="C14" s="143"/>
      <c r="D14" s="145"/>
      <c r="E14" s="147"/>
      <c r="F14" s="149"/>
      <c r="G14" s="151"/>
      <c r="H14" s="143"/>
      <c r="I14" s="153"/>
      <c r="J14" s="161"/>
      <c r="K14" s="187" t="s">
        <v>20</v>
      </c>
      <c r="L14" s="138" t="str">
        <f ca="1">IF(P14="00:00:00","",IF(AND(MONTH(P14)=4,DAY(P14)=1),ROUND(YEARFRAC(P14,DATE(IF(MONTH(NOW())&lt;4,YEAR(NOW())-1,YEAR(NOW())),4,1),1),0),ROUNDDOWN(YEARFRAC(P14,DATE(IF(MONTH(NOW())&lt;4,YEAR(NOW())-1,YEAR(NOW())),4,1),1),0)))</f>
        <v/>
      </c>
      <c r="M14" s="147"/>
      <c r="N14" s="164"/>
      <c r="O14" s="138" t="str">
        <f>IF(P14="00:00:00","",IF(AND(MONTH(P14)=4,DAY(P14)=1),IF(L14=60,"還暦",IF(L14=70,"古希",IF(L14=77,"喜寿",IF(L14&gt;79,"長寿","")))),IF(L14=60,"還暦",IF(L14=70,"古希",IF(L14=77,"喜寿",IF(L14&gt;79,"長寿",""))))))</f>
        <v/>
      </c>
      <c r="P14" s="140" t="str">
        <f>IF(OR(K14="00:00:00",K14="",K14=" ",K14="　"),"00:00:00",DATEVALUE(IF(LEFT(K14,1)&lt;"A",SUBSTITUTE(CONCATENATE("S",K14),":","/"),SUBSTITUTE(K14,":","/"))))</f>
        <v>00:00:00</v>
      </c>
      <c r="Q14" s="10"/>
      <c r="T14" s="25"/>
      <c r="U14">
        <v>9</v>
      </c>
      <c r="V14" t="s">
        <v>90</v>
      </c>
    </row>
    <row r="15" spans="1:22" ht="18" customHeight="1" thickBot="1" x14ac:dyDescent="0.25">
      <c r="A15" s="196"/>
      <c r="B15" s="38"/>
      <c r="C15" s="144"/>
      <c r="D15" s="146"/>
      <c r="E15" s="148"/>
      <c r="F15" s="150"/>
      <c r="G15" s="152"/>
      <c r="H15" s="144"/>
      <c r="I15" s="154"/>
      <c r="J15" s="190"/>
      <c r="K15" s="188"/>
      <c r="L15" s="139"/>
      <c r="M15" s="148"/>
      <c r="N15" s="165"/>
      <c r="O15" s="139"/>
      <c r="P15" s="140"/>
      <c r="Q15" s="10"/>
      <c r="S15" s="25"/>
      <c r="T15" s="25"/>
      <c r="U15">
        <v>10</v>
      </c>
      <c r="V15" t="s">
        <v>91</v>
      </c>
    </row>
    <row r="16" spans="1:22" ht="12" customHeight="1" thickTop="1" x14ac:dyDescent="0.2">
      <c r="A16" s="194" t="str">
        <f>CONCATENATE(IF(AND(D16&lt;&gt;"",D16&lt;&gt;" ",D16&lt;&gt;"　"),ASC(LEFT(A12,2))+1,""),IF(AND(D16&lt;&gt;"",D16&lt;&gt;" ",D16&lt;&gt;"　"),"　／　 ",""),IF(AND(D16&lt;&gt;"",D16&lt;&gt;" ",D16&lt;&gt;"　"),S2,""))</f>
        <v/>
      </c>
      <c r="B16" s="40"/>
      <c r="C16" s="155"/>
      <c r="D16" s="157"/>
      <c r="E16" s="200"/>
      <c r="F16" s="201"/>
      <c r="G16" s="151"/>
      <c r="H16" s="143"/>
      <c r="I16" s="192"/>
      <c r="J16" s="186"/>
      <c r="K16" s="187" t="s">
        <v>20</v>
      </c>
      <c r="L16" s="141" t="str">
        <f ca="1">IF(P16="00:00:00","",IF(AND(MONTH(P16)=4,DAY(P16)=1),ROUND(YEARFRAC(P16,DATE(IF(MONTH(NOW())&lt;4,YEAR(NOW())-1,YEAR(NOW())),4,1),1),0),ROUNDDOWN(YEARFRAC(P16,DATE(IF(MONTH(NOW())&lt;4,YEAR(NOW())-1,YEAR(NOW())),4,1),1),0)))</f>
        <v/>
      </c>
      <c r="M16" s="200"/>
      <c r="N16" s="217"/>
      <c r="O16" s="141" t="str">
        <f>IF(P16="00:00:00","",IF(AND(MONTH(P16)=4,DAY(P16)=1),IF(L16=60,"還暦",IF(L16=70,"古希",IF(L16=77,"喜寿",IF(L16&gt;79,"長寿","")))),IF(L16=60,"還暦",IF(L16=70,"古希",IF(L16=77,"喜寿",IF(L16&gt;79,"長寿",""))))))</f>
        <v/>
      </c>
      <c r="P16" s="140" t="str">
        <f>IF(OR(K16="00:00:00",K16="",K16=" ",K16="　"),"00:00:00",DATEVALUE(IF(LEFT(K16,1)&lt;"A",SUBSTITUTE(CONCATENATE("S",K16),":","/"),SUBSTITUTE(K16,":","/"))))</f>
        <v>00:00:00</v>
      </c>
      <c r="Q16" s="10"/>
      <c r="T16" s="25"/>
      <c r="U16">
        <v>11</v>
      </c>
      <c r="V16" t="s">
        <v>92</v>
      </c>
    </row>
    <row r="17" spans="1:22" ht="18" customHeight="1" x14ac:dyDescent="0.2">
      <c r="A17" s="195"/>
      <c r="B17" s="38"/>
      <c r="C17" s="156"/>
      <c r="D17" s="158"/>
      <c r="E17" s="159"/>
      <c r="F17" s="160"/>
      <c r="G17" s="163"/>
      <c r="H17" s="156"/>
      <c r="I17" s="193"/>
      <c r="J17" s="162"/>
      <c r="K17" s="189"/>
      <c r="L17" s="142"/>
      <c r="M17" s="159"/>
      <c r="N17" s="168"/>
      <c r="O17" s="142"/>
      <c r="P17" s="140"/>
      <c r="Q17" s="10"/>
      <c r="R17" s="10"/>
      <c r="S17" s="25"/>
      <c r="T17" s="25"/>
      <c r="U17">
        <v>12</v>
      </c>
      <c r="V17" t="s">
        <v>93</v>
      </c>
    </row>
    <row r="18" spans="1:22" ht="12" customHeight="1" x14ac:dyDescent="0.2">
      <c r="A18" s="195"/>
      <c r="B18" s="35"/>
      <c r="C18" s="143"/>
      <c r="D18" s="145"/>
      <c r="E18" s="147"/>
      <c r="F18" s="149"/>
      <c r="G18" s="151"/>
      <c r="H18" s="143"/>
      <c r="I18" s="153"/>
      <c r="J18" s="161"/>
      <c r="K18" s="187" t="s">
        <v>20</v>
      </c>
      <c r="L18" s="138" t="str">
        <f ca="1">IF(P18="00:00:00","",IF(AND(MONTH(P18)=4,DAY(P18)=1),ROUND(YEARFRAC(P18,DATE(IF(MONTH(NOW())&lt;4,YEAR(NOW())-1,YEAR(NOW())),4,1),1),0),ROUNDDOWN(YEARFRAC(P18,DATE(IF(MONTH(NOW())&lt;4,YEAR(NOW())-1,YEAR(NOW())),4,1),1),0)))</f>
        <v/>
      </c>
      <c r="M18" s="147"/>
      <c r="N18" s="164"/>
      <c r="O18" s="138" t="str">
        <f>IF(P18="00:00:00","",IF(AND(MONTH(P18)=4,DAY(P18)=1),IF(L18=60,"還暦",IF(L18=70,"古希",IF(L18=77,"喜寿",IF(L18&gt;79,"長寿","")))),IF(L18=60,"還暦",IF(L18=70,"古希",IF(L18=77,"喜寿",IF(L18&gt;79,"長寿",""))))))</f>
        <v/>
      </c>
      <c r="P18" s="140" t="str">
        <f>IF(OR(K18="00:00:00",K18="",K18=" ",K18="　"),"00:00:00",DATEVALUE(IF(LEFT(K18,1)&lt;"A",SUBSTITUTE(CONCATENATE("S",K18),":","/"),SUBSTITUTE(K18,":","/"))))</f>
        <v>00:00:00</v>
      </c>
      <c r="Q18" s="10"/>
      <c r="R18" s="10"/>
      <c r="T18" s="25"/>
      <c r="U18">
        <v>13</v>
      </c>
      <c r="V18" t="s">
        <v>94</v>
      </c>
    </row>
    <row r="19" spans="1:22" ht="18" customHeight="1" thickBot="1" x14ac:dyDescent="0.25">
      <c r="A19" s="196"/>
      <c r="B19" s="39"/>
      <c r="C19" s="144"/>
      <c r="D19" s="146"/>
      <c r="E19" s="148"/>
      <c r="F19" s="150"/>
      <c r="G19" s="152"/>
      <c r="H19" s="144"/>
      <c r="I19" s="154"/>
      <c r="J19" s="190"/>
      <c r="K19" s="188"/>
      <c r="L19" s="139"/>
      <c r="M19" s="148"/>
      <c r="N19" s="165"/>
      <c r="O19" s="139"/>
      <c r="P19" s="140"/>
      <c r="Q19" s="10"/>
      <c r="R19" s="10"/>
      <c r="S19" s="25"/>
      <c r="T19" s="25"/>
      <c r="U19">
        <v>14</v>
      </c>
      <c r="V19" t="s">
        <v>95</v>
      </c>
    </row>
    <row r="20" spans="1:22" ht="12" customHeight="1" thickTop="1" x14ac:dyDescent="0.2">
      <c r="A20" s="194" t="str">
        <f>CONCATENATE(IF(AND(D20&lt;&gt;"",D20&lt;&gt;" ",D20&lt;&gt;"　"),ASC(LEFT(A16,2))+1,""),IF(AND(D20&lt;&gt;"",D20&lt;&gt;" ",D20&lt;&gt;"　"),"　／　 ",""),IF(AND(D20&lt;&gt;"",D20&lt;&gt;" ",D20&lt;&gt;"　"),S2,""))</f>
        <v/>
      </c>
      <c r="B20" s="61"/>
      <c r="C20" s="218"/>
      <c r="D20" s="219"/>
      <c r="E20" s="220"/>
      <c r="F20" s="221"/>
      <c r="G20" s="151"/>
      <c r="H20" s="143"/>
      <c r="I20" s="193"/>
      <c r="J20" s="222"/>
      <c r="K20" s="187" t="s">
        <v>20</v>
      </c>
      <c r="L20" s="141" t="str">
        <f ca="1">IF(P20="00:00:00","",IF(AND(MONTH(P20)=4,DAY(P20)=1),ROUND(YEARFRAC(P20,DATE(IF(MONTH(NOW())&lt;4,YEAR(NOW())-1,YEAR(NOW())),4,1),1),0),ROUNDDOWN(YEARFRAC(P20,DATE(IF(MONTH(NOW())&lt;4,YEAR(NOW())-1,YEAR(NOW())),4,1),1),0)))</f>
        <v/>
      </c>
      <c r="M20" s="220"/>
      <c r="N20" s="223"/>
      <c r="O20" s="141" t="str">
        <f>IF(P20="00:00:00","",IF(AND(MONTH(P20)=4,DAY(P20)=1),IF(L20=60,"還暦",IF(L20=70,"古希",IF(L20=77,"喜寿",IF(L20&gt;79,"長寿","")))),IF(L20=60,"還暦",IF(L20=70,"古希",IF(L20=77,"喜寿",IF(L20&gt;79,"長寿",""))))))</f>
        <v/>
      </c>
      <c r="P20" s="140" t="str">
        <f>IF(OR(K20="00:00:00",K20="",K20=" ",K20="　"),"00:00:00",DATEVALUE(IF(LEFT(K20,1)&lt;"A",SUBSTITUTE(CONCATENATE("S",K20),":","/"),SUBSTITUTE(K20,":","/"))))</f>
        <v>00:00:00</v>
      </c>
      <c r="Q20" s="10"/>
      <c r="R20" s="60"/>
      <c r="T20" s="25"/>
      <c r="U20">
        <v>15</v>
      </c>
      <c r="V20" t="s">
        <v>96</v>
      </c>
    </row>
    <row r="21" spans="1:22" ht="18" customHeight="1" x14ac:dyDescent="0.2">
      <c r="A21" s="195"/>
      <c r="B21" s="38"/>
      <c r="C21" s="156"/>
      <c r="D21" s="158"/>
      <c r="E21" s="159"/>
      <c r="F21" s="160"/>
      <c r="G21" s="163"/>
      <c r="H21" s="156"/>
      <c r="I21" s="191"/>
      <c r="J21" s="162"/>
      <c r="K21" s="189"/>
      <c r="L21" s="142"/>
      <c r="M21" s="159"/>
      <c r="N21" s="168"/>
      <c r="O21" s="142"/>
      <c r="P21" s="140"/>
      <c r="Q21" s="10"/>
      <c r="R21" s="60"/>
      <c r="S21" s="25"/>
      <c r="T21" s="25"/>
      <c r="U21">
        <v>16</v>
      </c>
      <c r="V21" t="s">
        <v>97</v>
      </c>
    </row>
    <row r="22" spans="1:22" ht="12" customHeight="1" x14ac:dyDescent="0.2">
      <c r="A22" s="195"/>
      <c r="B22" s="35"/>
      <c r="C22" s="143"/>
      <c r="D22" s="145"/>
      <c r="E22" s="220"/>
      <c r="F22" s="221"/>
      <c r="G22" s="151"/>
      <c r="H22" s="143"/>
      <c r="I22" s="193"/>
      <c r="J22" s="161"/>
      <c r="K22" s="187" t="s">
        <v>20</v>
      </c>
      <c r="L22" s="138" t="str">
        <f ca="1">IF(P22="00:00:00","",IF(AND(MONTH(P22)=4,DAY(P22)=1),ROUND(YEARFRAC(P22,DATE(IF(MONTH(NOW())&lt;4,YEAR(NOW())-1,YEAR(NOW())),4,1),1),0),ROUNDDOWN(YEARFRAC(P22,DATE(IF(MONTH(NOW())&lt;4,YEAR(NOW())-1,YEAR(NOW())),4,1),1),0)))</f>
        <v/>
      </c>
      <c r="M22" s="147"/>
      <c r="N22" s="164"/>
      <c r="O22" s="138" t="str">
        <f>IF(P22="00:00:00","",IF(AND(MONTH(P22)=4,DAY(P22)=1),IF(L22=60,"還暦",IF(L22=70,"古希",IF(L22=77,"喜寿",IF(L22&gt;79,"長寿","")))),IF(L22=60,"還暦",IF(L22=70,"古希",IF(L22=77,"喜寿",IF(L22&gt;79,"長寿",""))))))</f>
        <v/>
      </c>
      <c r="P22" s="140" t="str">
        <f>IF(OR(K22="00:00:00",K22="",K22=" ",K22="　"),"00:00:00",DATEVALUE(IF(LEFT(K22,1)&lt;"A",SUBSTITUTE(CONCATENATE("S",K22),":","/"),SUBSTITUTE(K22,":","/"))))</f>
        <v>00:00:00</v>
      </c>
      <c r="Q22" s="10"/>
      <c r="R22" s="60"/>
      <c r="T22" s="25"/>
      <c r="U22">
        <v>17</v>
      </c>
      <c r="V22" t="s">
        <v>98</v>
      </c>
    </row>
    <row r="23" spans="1:22" ht="18" customHeight="1" thickBot="1" x14ac:dyDescent="0.25">
      <c r="A23" s="196"/>
      <c r="B23" s="38"/>
      <c r="C23" s="144"/>
      <c r="D23" s="146"/>
      <c r="E23" s="148"/>
      <c r="F23" s="150"/>
      <c r="G23" s="152"/>
      <c r="H23" s="144"/>
      <c r="I23" s="154"/>
      <c r="J23" s="190"/>
      <c r="K23" s="188"/>
      <c r="L23" s="139"/>
      <c r="M23" s="148"/>
      <c r="N23" s="165"/>
      <c r="O23" s="139"/>
      <c r="P23" s="140"/>
      <c r="Q23" s="10"/>
      <c r="R23" s="60"/>
      <c r="S23" s="25"/>
      <c r="T23" s="25"/>
      <c r="U23">
        <v>18</v>
      </c>
      <c r="V23" t="s">
        <v>99</v>
      </c>
    </row>
    <row r="24" spans="1:22" ht="12" customHeight="1" thickTop="1" x14ac:dyDescent="0.2">
      <c r="A24" s="194" t="str">
        <f>CONCATENATE(IF(AND(D24&lt;&gt;"",D24&lt;&gt;" ",D24&lt;&gt;"　"),ASC(LEFT(A20,2))+1,""),IF(AND(D24&lt;&gt;"",D24&lt;&gt;" ",D24&lt;&gt;"　"),"　／　 ",""),IF(AND(D24&lt;&gt;"",D24&lt;&gt;" ",D24&lt;&gt;"　"),S2,""))</f>
        <v/>
      </c>
      <c r="B24" s="40"/>
      <c r="C24" s="155"/>
      <c r="D24" s="157"/>
      <c r="E24" s="200"/>
      <c r="F24" s="201"/>
      <c r="G24" s="151"/>
      <c r="H24" s="143"/>
      <c r="I24" s="192"/>
      <c r="J24" s="186"/>
      <c r="K24" s="187" t="s">
        <v>20</v>
      </c>
      <c r="L24" s="141" t="str">
        <f ca="1">IF(P24="00:00:00","",IF(AND(MONTH(P24)=4,DAY(P24)=1),ROUND(YEARFRAC(P24,DATE(IF(MONTH(NOW())&lt;4,YEAR(NOW())-1,YEAR(NOW())),4,1),1),0),ROUNDDOWN(YEARFRAC(P24,DATE(IF(MONTH(NOW())&lt;4,YEAR(NOW())-1,YEAR(NOW())),4,1),1),0)))</f>
        <v/>
      </c>
      <c r="M24" s="200"/>
      <c r="N24" s="217"/>
      <c r="O24" s="141" t="str">
        <f>IF(P24="00:00:00","",IF(AND(MONTH(P24)=4,DAY(P24)=1),IF(L24=60,"還暦",IF(L24=70,"古希",IF(L24=77,"喜寿",IF(L24&gt;79,"長寿","")))),IF(L24=60,"還暦",IF(L24=70,"古希",IF(L24=77,"喜寿",IF(L24&gt;79,"長寿",""))))))</f>
        <v/>
      </c>
      <c r="P24" s="140" t="str">
        <f>IF(OR(K24="00:00:00",K24="",K24=" ",K24="　"),"00:00:00",DATEVALUE(IF(LEFT(K24,1)&lt;"A",SUBSTITUTE(CONCATENATE("S",K24),":","/"),SUBSTITUTE(K24,":","/"))))</f>
        <v>00:00:00</v>
      </c>
      <c r="Q24" s="10"/>
      <c r="R24" s="22"/>
      <c r="T24" s="25"/>
      <c r="U24">
        <v>19</v>
      </c>
      <c r="V24" t="s">
        <v>100</v>
      </c>
    </row>
    <row r="25" spans="1:22" ht="18" customHeight="1" x14ac:dyDescent="0.2">
      <c r="A25" s="195"/>
      <c r="B25" s="38"/>
      <c r="C25" s="156"/>
      <c r="D25" s="158"/>
      <c r="E25" s="159"/>
      <c r="F25" s="160"/>
      <c r="G25" s="163"/>
      <c r="H25" s="156"/>
      <c r="I25" s="193"/>
      <c r="J25" s="162"/>
      <c r="K25" s="189"/>
      <c r="L25" s="142"/>
      <c r="M25" s="159"/>
      <c r="N25" s="168"/>
      <c r="O25" s="142"/>
      <c r="P25" s="140"/>
      <c r="Q25" s="10"/>
      <c r="R25" s="25"/>
      <c r="S25" s="25"/>
      <c r="T25" s="25"/>
      <c r="U25">
        <v>20</v>
      </c>
      <c r="V25" t="s">
        <v>101</v>
      </c>
    </row>
    <row r="26" spans="1:22" ht="12" customHeight="1" x14ac:dyDescent="0.2">
      <c r="A26" s="195"/>
      <c r="B26" s="35"/>
      <c r="C26" s="143"/>
      <c r="D26" s="145"/>
      <c r="E26" s="147"/>
      <c r="F26" s="149"/>
      <c r="G26" s="151"/>
      <c r="H26" s="143"/>
      <c r="I26" s="153"/>
      <c r="J26" s="161"/>
      <c r="K26" s="187" t="s">
        <v>20</v>
      </c>
      <c r="L26" s="138" t="str">
        <f ca="1">IF(P26="00:00:00","",IF(AND(MONTH(P26)=4,DAY(P26)=1),ROUND(YEARFRAC(P26,DATE(IF(MONTH(NOW())&lt;4,YEAR(NOW())-1,YEAR(NOW())),4,1),1),0),ROUNDDOWN(YEARFRAC(P26,DATE(IF(MONTH(NOW())&lt;4,YEAR(NOW())-1,YEAR(NOW())),4,1),1),0)))</f>
        <v/>
      </c>
      <c r="M26" s="147"/>
      <c r="N26" s="164"/>
      <c r="O26" s="138" t="str">
        <f>IF(P26="00:00:00","",IF(AND(MONTH(P26)=4,DAY(P26)=1),IF(L26=60,"還暦",IF(L26=70,"古希",IF(L26=77,"喜寿",IF(L26&gt;79,"長寿","")))),IF(L26=60,"還暦",IF(L26=70,"古希",IF(L26=77,"喜寿",IF(L26&gt;79,"長寿",""))))))</f>
        <v/>
      </c>
      <c r="P26" s="140" t="str">
        <f>IF(OR(K26="00:00:00",K26="",K26=" ",K26="　"),"00:00:00",DATEVALUE(IF(LEFT(K26,1)&lt;"A",SUBSTITUTE(CONCATENATE("S",K26),":","/"),SUBSTITUTE(K26,":","/"))))</f>
        <v>00:00:00</v>
      </c>
      <c r="Q26" s="10"/>
      <c r="R26" s="25"/>
      <c r="T26" s="25"/>
      <c r="U26">
        <v>21</v>
      </c>
      <c r="V26" t="s">
        <v>102</v>
      </c>
    </row>
    <row r="27" spans="1:22" ht="18" customHeight="1" thickBot="1" x14ac:dyDescent="0.25">
      <c r="A27" s="196"/>
      <c r="B27" s="39"/>
      <c r="C27" s="144"/>
      <c r="D27" s="146"/>
      <c r="E27" s="148"/>
      <c r="F27" s="150"/>
      <c r="G27" s="152"/>
      <c r="H27" s="144"/>
      <c r="I27" s="154"/>
      <c r="J27" s="190"/>
      <c r="K27" s="188"/>
      <c r="L27" s="139"/>
      <c r="M27" s="148"/>
      <c r="N27" s="165"/>
      <c r="O27" s="139"/>
      <c r="P27" s="140"/>
      <c r="Q27" s="10"/>
      <c r="R27" s="25"/>
      <c r="S27" s="25"/>
      <c r="T27" s="25"/>
      <c r="U27">
        <v>22</v>
      </c>
      <c r="V27" t="s">
        <v>103</v>
      </c>
    </row>
    <row r="28" spans="1:22" ht="12" customHeight="1" thickTop="1" x14ac:dyDescent="0.2">
      <c r="A28" s="194" t="str">
        <f>CONCATENATE(IF(AND(D28&lt;&gt;"",D28&lt;&gt;" ",D28&lt;&gt;"　"),ASC(LEFT(A24,2))+1,""),IF(AND(D28&lt;&gt;"",D28&lt;&gt;" ",D28&lt;&gt;"　"),"　／　 ",""),IF(AND(D28&lt;&gt;"",D28&lt;&gt;" ",D28&lt;&gt;"　"),S2,""))</f>
        <v/>
      </c>
      <c r="B28" s="61"/>
      <c r="C28" s="218"/>
      <c r="D28" s="219"/>
      <c r="E28" s="220"/>
      <c r="F28" s="221"/>
      <c r="G28" s="151"/>
      <c r="H28" s="143"/>
      <c r="I28" s="193"/>
      <c r="J28" s="222"/>
      <c r="K28" s="187" t="s">
        <v>20</v>
      </c>
      <c r="L28" s="141" t="str">
        <f ca="1">IF(P28="00:00:00","",IF(AND(MONTH(P28)=4,DAY(P28)=1),ROUND(YEARFRAC(P28,DATE(IF(MONTH(NOW())&lt;4,YEAR(NOW())-1,YEAR(NOW())),4,1),1),0),ROUNDDOWN(YEARFRAC(P28,DATE(IF(MONTH(NOW())&lt;4,YEAR(NOW())-1,YEAR(NOW())),4,1),1),0)))</f>
        <v/>
      </c>
      <c r="M28" s="220"/>
      <c r="N28" s="223"/>
      <c r="O28" s="141" t="str">
        <f>IF(P28="00:00:00","",IF(AND(MONTH(P28)=4,DAY(P28)=1),IF(L28=60,"還暦",IF(L28=70,"古希",IF(L28=77,"喜寿",IF(L28&gt;79,"長寿","")))),IF(L28=60,"還暦",IF(L28=70,"古希",IF(L28=77,"喜寿",IF(L28&gt;79,"長寿",""))))))</f>
        <v/>
      </c>
      <c r="P28" s="140" t="str">
        <f>IF(OR(K28="00:00:00",K28="",K28=" ",K28="　"),"00:00:00",DATEVALUE(IF(LEFT(K28,1)&lt;"A",SUBSTITUTE(CONCATENATE("S",K28),":","/"),SUBSTITUTE(K28,":","/"))))</f>
        <v>00:00:00</v>
      </c>
      <c r="Q28" s="10"/>
      <c r="R28" s="25"/>
      <c r="T28" s="25"/>
      <c r="U28">
        <v>23</v>
      </c>
      <c r="V28" t="s">
        <v>104</v>
      </c>
    </row>
    <row r="29" spans="1:22" ht="18" customHeight="1" x14ac:dyDescent="0.2">
      <c r="A29" s="195"/>
      <c r="B29" s="38"/>
      <c r="C29" s="156"/>
      <c r="D29" s="158"/>
      <c r="E29" s="159"/>
      <c r="F29" s="160"/>
      <c r="G29" s="163"/>
      <c r="H29" s="156"/>
      <c r="I29" s="191"/>
      <c r="J29" s="162"/>
      <c r="K29" s="189"/>
      <c r="L29" s="142"/>
      <c r="M29" s="159"/>
      <c r="N29" s="168"/>
      <c r="O29" s="142"/>
      <c r="P29" s="140"/>
      <c r="Q29" s="10"/>
      <c r="S29" s="25"/>
      <c r="T29" s="25"/>
      <c r="U29">
        <v>24</v>
      </c>
      <c r="V29" t="s">
        <v>105</v>
      </c>
    </row>
    <row r="30" spans="1:22" ht="12" customHeight="1" x14ac:dyDescent="0.2">
      <c r="A30" s="195"/>
      <c r="B30" s="35"/>
      <c r="C30" s="143"/>
      <c r="D30" s="145"/>
      <c r="E30" s="220"/>
      <c r="F30" s="221"/>
      <c r="G30" s="151"/>
      <c r="H30" s="143"/>
      <c r="I30" s="193"/>
      <c r="J30" s="161"/>
      <c r="K30" s="187" t="s">
        <v>20</v>
      </c>
      <c r="L30" s="138" t="str">
        <f ca="1">IF(P30="00:00:00","",IF(AND(MONTH(P30)=4,DAY(P30)=1),ROUND(YEARFRAC(P30,DATE(IF(MONTH(NOW())&lt;4,YEAR(NOW())-1,YEAR(NOW())),4,1),1),0),ROUNDDOWN(YEARFRAC(P30,DATE(IF(MONTH(NOW())&lt;4,YEAR(NOW())-1,YEAR(NOW())),4,1),1),0)))</f>
        <v/>
      </c>
      <c r="M30" s="147"/>
      <c r="N30" s="164"/>
      <c r="O30" s="138" t="str">
        <f>IF(P30="00:00:00","",IF(AND(MONTH(P30)=4,DAY(P30)=1),IF(L30=60,"還暦",IF(L30=70,"古希",IF(L30=77,"喜寿",IF(L30&gt;79,"長寿","")))),IF(L30=60,"還暦",IF(L30=70,"古希",IF(L30=77,"喜寿",IF(L30&gt;79,"長寿",""))))))</f>
        <v/>
      </c>
      <c r="P30" s="140" t="str">
        <f>IF(OR(K30="00:00:00",K30="",K30=" ",K30="　"),"00:00:00",DATEVALUE(IF(LEFT(K30,1)&lt;"A",SUBSTITUTE(CONCATENATE("S",K30),":","/"),SUBSTITUTE(K30,":","/"))))</f>
        <v>00:00:00</v>
      </c>
      <c r="Q30" s="10"/>
      <c r="T30" s="25"/>
      <c r="U30">
        <v>25</v>
      </c>
      <c r="V30" t="s">
        <v>106</v>
      </c>
    </row>
    <row r="31" spans="1:22" ht="18" customHeight="1" thickBot="1" x14ac:dyDescent="0.25">
      <c r="A31" s="196"/>
      <c r="B31" s="38"/>
      <c r="C31" s="144"/>
      <c r="D31" s="146"/>
      <c r="E31" s="148"/>
      <c r="F31" s="150"/>
      <c r="G31" s="152"/>
      <c r="H31" s="144"/>
      <c r="I31" s="154"/>
      <c r="J31" s="190"/>
      <c r="K31" s="188"/>
      <c r="L31" s="139"/>
      <c r="M31" s="148"/>
      <c r="N31" s="165"/>
      <c r="O31" s="139"/>
      <c r="P31" s="140"/>
      <c r="Q31" s="10"/>
      <c r="S31" s="25"/>
      <c r="T31" s="25"/>
      <c r="U31">
        <v>26</v>
      </c>
      <c r="V31" t="s">
        <v>107</v>
      </c>
    </row>
    <row r="32" spans="1:22" ht="12" customHeight="1" thickTop="1" x14ac:dyDescent="0.2">
      <c r="A32" s="194" t="str">
        <f>CONCATENATE(IF(AND(D32&lt;&gt;"",D32&lt;&gt;" ",D32&lt;&gt;"　"),ASC(LEFT(A28,2))+1,""),IF(AND(D32&lt;&gt;"",D32&lt;&gt;" ",D32&lt;&gt;"　"),"　／　 ",""),IF(AND(D32&lt;&gt;"",D32&lt;&gt;" ",D32&lt;&gt;"　"),S2,""))</f>
        <v/>
      </c>
      <c r="B32" s="40"/>
      <c r="C32" s="155"/>
      <c r="D32" s="157"/>
      <c r="E32" s="200"/>
      <c r="F32" s="201"/>
      <c r="G32" s="151"/>
      <c r="H32" s="143"/>
      <c r="I32" s="192"/>
      <c r="J32" s="186"/>
      <c r="K32" s="187" t="s">
        <v>20</v>
      </c>
      <c r="L32" s="141" t="str">
        <f ca="1">IF(P32="00:00:00","",IF(AND(MONTH(P32)=4,DAY(P32)=1),ROUND(YEARFRAC(P32,DATE(IF(MONTH(NOW())&lt;4,YEAR(NOW())-1,YEAR(NOW())),4,1),1),0),ROUNDDOWN(YEARFRAC(P32,DATE(IF(MONTH(NOW())&lt;4,YEAR(NOW())-1,YEAR(NOW())),4,1),1),0)))</f>
        <v/>
      </c>
      <c r="M32" s="200"/>
      <c r="N32" s="217"/>
      <c r="O32" s="141" t="str">
        <f>IF(P32="00:00:00","",IF(AND(MONTH(P32)=4,DAY(P32)=1),IF(L32=60,"還暦",IF(L32=70,"古希",IF(L32=77,"喜寿",IF(L32&gt;79,"長寿","")))),IF(L32=60,"還暦",IF(L32=70,"古希",IF(L32=77,"喜寿",IF(L32&gt;79,"長寿",""))))))</f>
        <v/>
      </c>
      <c r="P32" s="140" t="str">
        <f>IF(OR(K32="00:00:00",K32="",K32=" ",K32="　"),"00:00:00",DATEVALUE(IF(LEFT(K32,1)&lt;"A",SUBSTITUTE(CONCATENATE("S",K32),":","/"),SUBSTITUTE(K32,":","/"))))</f>
        <v>00:00:00</v>
      </c>
      <c r="Q32" s="10"/>
      <c r="T32" s="25"/>
      <c r="U32">
        <v>27</v>
      </c>
      <c r="V32" t="s">
        <v>108</v>
      </c>
    </row>
    <row r="33" spans="1:22" ht="18" customHeight="1" x14ac:dyDescent="0.2">
      <c r="A33" s="195"/>
      <c r="B33" s="38"/>
      <c r="C33" s="156"/>
      <c r="D33" s="158"/>
      <c r="E33" s="159"/>
      <c r="F33" s="160"/>
      <c r="G33" s="163"/>
      <c r="H33" s="156"/>
      <c r="I33" s="193"/>
      <c r="J33" s="162"/>
      <c r="K33" s="189"/>
      <c r="L33" s="142"/>
      <c r="M33" s="159"/>
      <c r="N33" s="168"/>
      <c r="O33" s="142"/>
      <c r="P33" s="140"/>
      <c r="Q33" s="10"/>
      <c r="R33" s="25"/>
      <c r="S33" s="25"/>
      <c r="T33" s="25"/>
      <c r="U33">
        <v>28</v>
      </c>
      <c r="V33" t="s">
        <v>109</v>
      </c>
    </row>
    <row r="34" spans="1:22" ht="12" customHeight="1" x14ac:dyDescent="0.2">
      <c r="A34" s="195"/>
      <c r="B34" s="35"/>
      <c r="C34" s="143"/>
      <c r="D34" s="145"/>
      <c r="E34" s="147"/>
      <c r="F34" s="149"/>
      <c r="G34" s="151"/>
      <c r="H34" s="143"/>
      <c r="I34" s="153"/>
      <c r="J34" s="161"/>
      <c r="K34" s="187" t="s">
        <v>20</v>
      </c>
      <c r="L34" s="138" t="str">
        <f ca="1">IF(P34="00:00:00","",IF(AND(MONTH(P34)=4,DAY(P34)=1),ROUND(YEARFRAC(P34,DATE(IF(MONTH(NOW())&lt;4,YEAR(NOW())-1,YEAR(NOW())),4,1),1),0),ROUNDDOWN(YEARFRAC(P34,DATE(IF(MONTH(NOW())&lt;4,YEAR(NOW())-1,YEAR(NOW())),4,1),1),0)))</f>
        <v/>
      </c>
      <c r="M34" s="147"/>
      <c r="N34" s="164"/>
      <c r="O34" s="138" t="str">
        <f>IF(P34="00:00:00","",IF(AND(MONTH(P34)=4,DAY(P34)=1),IF(L34=60,"還暦",IF(L34=70,"古希",IF(L34=77,"喜寿",IF(L34&gt;79,"長寿","")))),IF(L34=60,"還暦",IF(L34=70,"古希",IF(L34=77,"喜寿",IF(L34&gt;79,"長寿",""))))))</f>
        <v/>
      </c>
      <c r="P34" s="140" t="str">
        <f>IF(OR(K34="00:00:00",K34="",K34=" ",K34="　"),"00:00:00",DATEVALUE(IF(LEFT(K34,1)&lt;"A",SUBSTITUTE(CONCATENATE("S",K34),":","/"),SUBSTITUTE(K34,":","/"))))</f>
        <v>00:00:00</v>
      </c>
      <c r="Q34" s="10"/>
      <c r="R34" s="25"/>
      <c r="T34" s="25"/>
      <c r="U34">
        <v>29</v>
      </c>
      <c r="V34" t="s">
        <v>110</v>
      </c>
    </row>
    <row r="35" spans="1:22" ht="18" customHeight="1" thickBot="1" x14ac:dyDescent="0.25">
      <c r="A35" s="196"/>
      <c r="B35" s="39"/>
      <c r="C35" s="144"/>
      <c r="D35" s="146"/>
      <c r="E35" s="148"/>
      <c r="F35" s="150"/>
      <c r="G35" s="152"/>
      <c r="H35" s="144"/>
      <c r="I35" s="154"/>
      <c r="J35" s="190"/>
      <c r="K35" s="188"/>
      <c r="L35" s="139"/>
      <c r="M35" s="148"/>
      <c r="N35" s="165"/>
      <c r="O35" s="139"/>
      <c r="P35" s="140"/>
      <c r="Q35" s="10"/>
      <c r="R35" s="25"/>
      <c r="S35" s="25"/>
      <c r="T35" s="25"/>
      <c r="U35">
        <v>30</v>
      </c>
      <c r="V35" t="s">
        <v>111</v>
      </c>
    </row>
    <row r="36" spans="1:22" ht="12" customHeight="1" thickTop="1" x14ac:dyDescent="0.2">
      <c r="A36" s="194" t="str">
        <f>CONCATENATE(IF(AND(D36&lt;&gt;"",D36&lt;&gt;" ",D36&lt;&gt;"　"),ASC(LEFT(A32,2))+1,""),IF(AND(D36&lt;&gt;"",D36&lt;&gt;" ",D36&lt;&gt;"　"),"　／　 ",""),IF(AND(D36&lt;&gt;"",D36&lt;&gt;" ",D36&lt;&gt;"　"),S2,""))</f>
        <v/>
      </c>
      <c r="B36" s="61"/>
      <c r="C36" s="218"/>
      <c r="D36" s="219"/>
      <c r="E36" s="220"/>
      <c r="F36" s="221"/>
      <c r="G36" s="151"/>
      <c r="H36" s="143"/>
      <c r="I36" s="193"/>
      <c r="J36" s="222"/>
      <c r="K36" s="187" t="s">
        <v>20</v>
      </c>
      <c r="L36" s="141" t="str">
        <f ca="1">IF(P36="00:00:00","",IF(AND(MONTH(P36)=4,DAY(P36)=1),ROUND(YEARFRAC(P36,DATE(IF(MONTH(NOW())&lt;4,YEAR(NOW())-1,YEAR(NOW())),4,1),1),0),ROUNDDOWN(YEARFRAC(P36,DATE(IF(MONTH(NOW())&lt;4,YEAR(NOW())-1,YEAR(NOW())),4,1),1),0)))</f>
        <v/>
      </c>
      <c r="M36" s="220"/>
      <c r="N36" s="223"/>
      <c r="O36" s="141" t="str">
        <f>IF(P36="00:00:00","",IF(AND(MONTH(P36)=4,DAY(P36)=1),IF(L36=60,"還暦",IF(L36=70,"古希",IF(L36=77,"喜寿",IF(L36&gt;79,"長寿","")))),IF(L36=60,"還暦",IF(L36=70,"古希",IF(L36=77,"喜寿",IF(L36&gt;79,"長寿",""))))))</f>
        <v/>
      </c>
      <c r="P36" s="140" t="str">
        <f>IF(OR(K36="00:00:00",K36="",K36=" ",K36="　"),"00:00:00",DATEVALUE(IF(LEFT(K36,1)&lt;"A",SUBSTITUTE(CONCATENATE("S",K36),":","/"),SUBSTITUTE(K36,":","/"))))</f>
        <v>00:00:00</v>
      </c>
      <c r="Q36" s="10"/>
      <c r="R36" s="25"/>
      <c r="T36" s="25"/>
      <c r="U36">
        <v>31</v>
      </c>
      <c r="V36" t="s">
        <v>112</v>
      </c>
    </row>
    <row r="37" spans="1:22" ht="18" customHeight="1" x14ac:dyDescent="0.2">
      <c r="A37" s="195"/>
      <c r="B37" s="38"/>
      <c r="C37" s="156"/>
      <c r="D37" s="158"/>
      <c r="E37" s="159"/>
      <c r="F37" s="160"/>
      <c r="G37" s="163"/>
      <c r="H37" s="156"/>
      <c r="I37" s="191"/>
      <c r="J37" s="162"/>
      <c r="K37" s="189"/>
      <c r="L37" s="142"/>
      <c r="M37" s="159"/>
      <c r="N37" s="168"/>
      <c r="O37" s="142"/>
      <c r="P37" s="140"/>
      <c r="Q37" s="10"/>
      <c r="R37" s="25"/>
      <c r="S37" s="25"/>
      <c r="T37" s="25"/>
      <c r="U37">
        <v>32</v>
      </c>
      <c r="V37" t="s">
        <v>113</v>
      </c>
    </row>
    <row r="38" spans="1:22" ht="12" customHeight="1" x14ac:dyDescent="0.2">
      <c r="A38" s="195"/>
      <c r="B38" s="35"/>
      <c r="C38" s="143"/>
      <c r="D38" s="145"/>
      <c r="E38" s="220"/>
      <c r="F38" s="221"/>
      <c r="G38" s="151"/>
      <c r="H38" s="143"/>
      <c r="I38" s="193"/>
      <c r="J38" s="161"/>
      <c r="K38" s="187" t="s">
        <v>20</v>
      </c>
      <c r="L38" s="138" t="str">
        <f ca="1">IF(P38="00:00:00","",IF(AND(MONTH(P38)=4,DAY(P38)=1),ROUND(YEARFRAC(P38,DATE(IF(MONTH(NOW())&lt;4,YEAR(NOW())-1,YEAR(NOW())),4,1),1),0),ROUNDDOWN(YEARFRAC(P38,DATE(IF(MONTH(NOW())&lt;4,YEAR(NOW())-1,YEAR(NOW())),4,1),1),0)))</f>
        <v/>
      </c>
      <c r="M38" s="147"/>
      <c r="N38" s="164"/>
      <c r="O38" s="138" t="str">
        <f>IF(P38="00:00:00","",IF(AND(MONTH(P38)=4,DAY(P38)=1),IF(L38=60,"還暦",IF(L38=70,"古希",IF(L38=77,"喜寿",IF(L38&gt;79,"長寿","")))),IF(L38=60,"還暦",IF(L38=70,"古希",IF(L38=77,"喜寿",IF(L38&gt;79,"長寿",""))))))</f>
        <v/>
      </c>
      <c r="P38" s="140" t="str">
        <f>IF(OR(K38="00:00:00",K38="",K38=" ",K38="　"),"00:00:00",DATEVALUE(IF(LEFT(K38,1)&lt;"A",SUBSTITUTE(CONCATENATE("S",K38),":","/"),SUBSTITUTE(K38,":","/"))))</f>
        <v>00:00:00</v>
      </c>
      <c r="Q38" s="10"/>
      <c r="R38" s="25"/>
      <c r="T38" s="25"/>
      <c r="U38">
        <v>33</v>
      </c>
      <c r="V38" t="s">
        <v>114</v>
      </c>
    </row>
    <row r="39" spans="1:22" ht="18" customHeight="1" thickBot="1" x14ac:dyDescent="0.25">
      <c r="A39" s="196"/>
      <c r="B39" s="38"/>
      <c r="C39" s="144"/>
      <c r="D39" s="146"/>
      <c r="E39" s="148"/>
      <c r="F39" s="150"/>
      <c r="G39" s="152"/>
      <c r="H39" s="144"/>
      <c r="I39" s="154"/>
      <c r="J39" s="190"/>
      <c r="K39" s="188"/>
      <c r="L39" s="139"/>
      <c r="M39" s="148"/>
      <c r="N39" s="165"/>
      <c r="O39" s="139"/>
      <c r="P39" s="140"/>
      <c r="Q39" s="10"/>
      <c r="R39" s="25"/>
      <c r="S39" s="25"/>
      <c r="T39" s="25"/>
      <c r="U39">
        <v>34</v>
      </c>
      <c r="V39" t="s">
        <v>115</v>
      </c>
    </row>
    <row r="40" spans="1:22" ht="12" customHeight="1" thickTop="1" x14ac:dyDescent="0.2">
      <c r="A40" s="194" t="str">
        <f>CONCATENATE(IF(AND(D40&lt;&gt;"",D40&lt;&gt;" ",D40&lt;&gt;"　"),ASC(LEFT(A36,2))+1,""),IF(AND(D40&lt;&gt;"",D40&lt;&gt;" ",D40&lt;&gt;"　"),"　／　 ",""),IF(AND(D40&lt;&gt;"",D40&lt;&gt;" ",D40&lt;&gt;"　"),S2,""))</f>
        <v/>
      </c>
      <c r="B40" s="40"/>
      <c r="C40" s="155"/>
      <c r="D40" s="157"/>
      <c r="E40" s="200"/>
      <c r="F40" s="201"/>
      <c r="G40" s="151"/>
      <c r="H40" s="143"/>
      <c r="I40" s="153"/>
      <c r="J40" s="161"/>
      <c r="K40" s="187" t="s">
        <v>20</v>
      </c>
      <c r="L40" s="141" t="str">
        <f ca="1">IF(P40="00:00:00","",IF(AND(MONTH(P40)=4,DAY(P40)=1),ROUND(YEARFRAC(P40,DATE(IF(MONTH(NOW())&lt;4,YEAR(NOW())-1,YEAR(NOW())),4,1),1),0),ROUNDDOWN(YEARFRAC(P40,DATE(IF(MONTH(NOW())&lt;4,YEAR(NOW())-1,YEAR(NOW())),4,1),1),0)))</f>
        <v/>
      </c>
      <c r="M40" s="147"/>
      <c r="N40" s="164"/>
      <c r="O40" s="141" t="str">
        <f>IF(P40="00:00:00","",IF(AND(MONTH(P40)=4,DAY(P40)=1),IF(L40=60,"還暦",IF(L40=70,"古希",IF(L40=77,"喜寿",IF(L40&gt;79,"長寿","")))),IF(L40=60,"還暦",IF(L40=70,"古希",IF(L40=77,"喜寿",IF(L40&gt;79,"長寿",""))))))</f>
        <v/>
      </c>
      <c r="P40" s="140" t="str">
        <f>IF(OR(K40="00:00:00",K40="",K40=" ",K40="　"),"00:00:00",DATEVALUE(IF(LEFT(K40,1)&lt;"A",SUBSTITUTE(CONCATENATE("S",K40),":","/"),SUBSTITUTE(K40,":","/"))))</f>
        <v>00:00:00</v>
      </c>
      <c r="Q40" s="10"/>
      <c r="R40" s="25"/>
      <c r="T40" s="25"/>
      <c r="U40">
        <v>35</v>
      </c>
      <c r="V40" t="s">
        <v>116</v>
      </c>
    </row>
    <row r="41" spans="1:22" ht="18" customHeight="1" x14ac:dyDescent="0.2">
      <c r="A41" s="195"/>
      <c r="B41" s="38"/>
      <c r="C41" s="156"/>
      <c r="D41" s="158"/>
      <c r="E41" s="159"/>
      <c r="F41" s="160"/>
      <c r="G41" s="163"/>
      <c r="H41" s="156"/>
      <c r="I41" s="193"/>
      <c r="J41" s="162"/>
      <c r="K41" s="189"/>
      <c r="L41" s="142"/>
      <c r="M41" s="159"/>
      <c r="N41" s="168"/>
      <c r="O41" s="142"/>
      <c r="P41" s="140"/>
      <c r="Q41" s="10"/>
      <c r="R41" s="25"/>
      <c r="S41" s="25"/>
      <c r="T41" s="25"/>
      <c r="U41">
        <v>36</v>
      </c>
      <c r="V41" t="s">
        <v>118</v>
      </c>
    </row>
    <row r="42" spans="1:22" ht="12" customHeight="1" x14ac:dyDescent="0.2">
      <c r="A42" s="195"/>
      <c r="B42" s="35"/>
      <c r="C42" s="143"/>
      <c r="D42" s="145"/>
      <c r="E42" s="220"/>
      <c r="F42" s="221"/>
      <c r="G42" s="151"/>
      <c r="H42" s="143"/>
      <c r="I42" s="153"/>
      <c r="J42" s="161"/>
      <c r="K42" s="187" t="s">
        <v>20</v>
      </c>
      <c r="L42" s="138" t="str">
        <f ca="1">IF(P42="00:00:00","",IF(AND(MONTH(P42)=4,DAY(P42)=1),ROUND(YEARFRAC(P42,DATE(IF(MONTH(NOW())&lt;4,YEAR(NOW())-1,YEAR(NOW())),4,1),1),0),ROUNDDOWN(YEARFRAC(P42,DATE(IF(MONTH(NOW())&lt;4,YEAR(NOW())-1,YEAR(NOW())),4,1),1),0)))</f>
        <v/>
      </c>
      <c r="M42" s="147"/>
      <c r="N42" s="164"/>
      <c r="O42" s="138" t="str">
        <f>IF(P42="00:00:00","",IF(AND(MONTH(P42)=4,DAY(P42)=1),IF(L42=60,"還暦",IF(L42=70,"古希",IF(L42=77,"喜寿",IF(L42&gt;79,"長寿","")))),IF(L42=60,"還暦",IF(L42=70,"古希",IF(L42=77,"喜寿",IF(L42&gt;79,"長寿",""))))))</f>
        <v/>
      </c>
      <c r="P42" s="140" t="str">
        <f>IF(OR(K42="00:00:00",K42="",K42=" ",K42="　"),"00:00:00",DATEVALUE(IF(LEFT(K42,1)&lt;"A",SUBSTITUTE(CONCATENATE("S",K42),":","/"),SUBSTITUTE(K42,":","/"))))</f>
        <v>00:00:00</v>
      </c>
      <c r="Q42" s="10"/>
      <c r="R42" s="25"/>
      <c r="T42" s="25"/>
      <c r="U42">
        <v>37</v>
      </c>
      <c r="V42" t="s">
        <v>117</v>
      </c>
    </row>
    <row r="43" spans="1:22" ht="18" customHeight="1" thickBot="1" x14ac:dyDescent="0.25">
      <c r="A43" s="196"/>
      <c r="B43" s="38"/>
      <c r="C43" s="144"/>
      <c r="D43" s="146"/>
      <c r="E43" s="148"/>
      <c r="F43" s="150"/>
      <c r="G43" s="152"/>
      <c r="H43" s="144"/>
      <c r="I43" s="154"/>
      <c r="J43" s="190"/>
      <c r="K43" s="188"/>
      <c r="L43" s="139"/>
      <c r="M43" s="148"/>
      <c r="N43" s="165"/>
      <c r="O43" s="139"/>
      <c r="P43" s="140"/>
      <c r="Q43" s="10"/>
      <c r="R43" s="25"/>
      <c r="S43" s="25"/>
      <c r="T43" s="25"/>
      <c r="U43">
        <v>38</v>
      </c>
      <c r="V43" t="s">
        <v>119</v>
      </c>
    </row>
    <row r="44" spans="1:22" ht="12" customHeight="1" thickTop="1" x14ac:dyDescent="0.2">
      <c r="A44" s="194" t="str">
        <f>CONCATENATE(IF(AND(D44&lt;&gt;"",D44&lt;&gt;" ",D44&lt;&gt;"　"),ASC(LEFT(A40,2))+1,""),IF(AND(D44&lt;&gt;"",D44&lt;&gt;" ",D44&lt;&gt;"　"),"　／　 ",""),IF(AND(D44&lt;&gt;"",D44&lt;&gt;" ",D44&lt;&gt;"　"),S2,""))</f>
        <v/>
      </c>
      <c r="B44" s="40"/>
      <c r="C44" s="155"/>
      <c r="D44" s="157"/>
      <c r="E44" s="200"/>
      <c r="F44" s="201"/>
      <c r="G44" s="151"/>
      <c r="H44" s="143"/>
      <c r="I44" s="153"/>
      <c r="J44" s="161"/>
      <c r="K44" s="187" t="s">
        <v>20</v>
      </c>
      <c r="L44" s="141" t="str">
        <f ca="1">IF(P44="00:00:00","",IF(AND(MONTH(P44)=4,DAY(P44)=1),ROUND(YEARFRAC(P44,DATE(IF(MONTH(NOW())&lt;4,YEAR(NOW())-1,YEAR(NOW())),4,1),1),0),ROUNDDOWN(YEARFRAC(P44,DATE(IF(MONTH(NOW())&lt;4,YEAR(NOW())-1,YEAR(NOW())),4,1),1),0)))</f>
        <v/>
      </c>
      <c r="M44" s="147"/>
      <c r="N44" s="164"/>
      <c r="O44" s="141" t="str">
        <f>IF(P44="00:00:00","",IF(AND(MONTH(P44)=4,DAY(P44)=1),IF(L44=60,"還暦",IF(L44=70,"古希",IF(L44=77,"喜寿",IF(L44&gt;79,"長寿","")))),IF(L44=60,"還暦",IF(L44=70,"古希",IF(L44=77,"喜寿",IF(L44&gt;79,"長寿",""))))))</f>
        <v/>
      </c>
      <c r="P44" s="140" t="str">
        <f>IF(OR(K44="00:00:00",K44="",K44=" ",K44="　"),"00:00:00",DATEVALUE(IF(LEFT(K44,1)&lt;"A",SUBSTITUTE(CONCATENATE("S",K44),":","/"),SUBSTITUTE(K44,":","/"))))</f>
        <v>00:00:00</v>
      </c>
      <c r="Q44" s="10"/>
      <c r="R44" s="25"/>
      <c r="T44" s="25"/>
      <c r="U44">
        <v>39</v>
      </c>
      <c r="V44" t="s">
        <v>120</v>
      </c>
    </row>
    <row r="45" spans="1:22" ht="18" customHeight="1" x14ac:dyDescent="0.2">
      <c r="A45" s="195"/>
      <c r="B45" s="38"/>
      <c r="C45" s="156"/>
      <c r="D45" s="158"/>
      <c r="E45" s="159"/>
      <c r="F45" s="160"/>
      <c r="G45" s="163"/>
      <c r="H45" s="156"/>
      <c r="I45" s="191"/>
      <c r="J45" s="162"/>
      <c r="K45" s="189"/>
      <c r="L45" s="142"/>
      <c r="M45" s="159"/>
      <c r="N45" s="168"/>
      <c r="O45" s="142"/>
      <c r="P45" s="140"/>
      <c r="Q45" s="10"/>
      <c r="R45" s="25"/>
      <c r="S45" s="25"/>
      <c r="T45" s="25"/>
      <c r="U45">
        <v>40</v>
      </c>
      <c r="V45" t="s">
        <v>121</v>
      </c>
    </row>
    <row r="46" spans="1:22" ht="12" customHeight="1" x14ac:dyDescent="0.2">
      <c r="A46" s="195"/>
      <c r="B46" s="35"/>
      <c r="C46" s="143"/>
      <c r="D46" s="145"/>
      <c r="E46" s="220"/>
      <c r="F46" s="221"/>
      <c r="G46" s="151"/>
      <c r="H46" s="143"/>
      <c r="I46" s="193"/>
      <c r="J46" s="161"/>
      <c r="K46" s="187" t="s">
        <v>20</v>
      </c>
      <c r="L46" s="138" t="str">
        <f ca="1">IF(P46="00:00:00","",IF(AND(MONTH(P46)=4,DAY(P46)=1),ROUND(YEARFRAC(P46,DATE(IF(MONTH(NOW())&lt;4,YEAR(NOW())-1,YEAR(NOW())),4,1),1),0),ROUNDDOWN(YEARFRAC(P46,DATE(IF(MONTH(NOW())&lt;4,YEAR(NOW())-1,YEAR(NOW())),4,1),1),0)))</f>
        <v/>
      </c>
      <c r="M46" s="147"/>
      <c r="N46" s="164"/>
      <c r="O46" s="138" t="str">
        <f>IF(P46="00:00:00","",IF(AND(MONTH(P46)=4,DAY(P46)=1),IF(L46=60,"還暦",IF(L46=70,"古希",IF(L46=77,"喜寿",IF(L46&gt;79,"長寿","")))),IF(L46=60,"還暦",IF(L46=70,"古希",IF(L46=77,"喜寿",IF(L46&gt;79,"長寿",""))))))</f>
        <v/>
      </c>
      <c r="P46" s="140" t="str">
        <f>IF(OR(K46="00:00:00",K46="",K46=" ",K46="　"),"00:00:00",DATEVALUE(IF(LEFT(K46,1)&lt;"A",SUBSTITUTE(CONCATENATE("S",K46),":","/"),SUBSTITUTE(K46,":","/"))))</f>
        <v>00:00:00</v>
      </c>
      <c r="Q46" s="10"/>
      <c r="R46" s="25"/>
      <c r="T46" s="25"/>
      <c r="U46">
        <v>41</v>
      </c>
      <c r="V46" t="s">
        <v>122</v>
      </c>
    </row>
    <row r="47" spans="1:22" ht="18" customHeight="1" thickBot="1" x14ac:dyDescent="0.25">
      <c r="A47" s="196"/>
      <c r="B47" s="38"/>
      <c r="C47" s="144"/>
      <c r="D47" s="146"/>
      <c r="E47" s="148"/>
      <c r="F47" s="150"/>
      <c r="G47" s="152"/>
      <c r="H47" s="144"/>
      <c r="I47" s="154"/>
      <c r="J47" s="190"/>
      <c r="K47" s="188"/>
      <c r="L47" s="139"/>
      <c r="M47" s="148"/>
      <c r="N47" s="165"/>
      <c r="O47" s="139"/>
      <c r="P47" s="140"/>
      <c r="Q47" s="10"/>
      <c r="R47" s="25"/>
      <c r="S47" s="25"/>
      <c r="T47" s="25"/>
      <c r="U47">
        <v>42</v>
      </c>
      <c r="V47" t="s">
        <v>123</v>
      </c>
    </row>
    <row r="48" spans="1:22" ht="12" customHeight="1" thickTop="1" x14ac:dyDescent="0.2">
      <c r="A48" s="194" t="str">
        <f>CONCATENATE(IF(AND(D48&lt;&gt;"",D48&lt;&gt;" ",D48&lt;&gt;"　"),ASC(LEFT(A44,2))+1,""),IF(AND(D48&lt;&gt;"",D48&lt;&gt;" ",D48&lt;&gt;"　"),"　／　 ",""),IF(AND(D48&lt;&gt;"",D48&lt;&gt;" ",D48&lt;&gt;"　"),S2,""))</f>
        <v/>
      </c>
      <c r="B48" s="40"/>
      <c r="C48" s="155"/>
      <c r="D48" s="157"/>
      <c r="E48" s="200"/>
      <c r="F48" s="201"/>
      <c r="G48" s="151"/>
      <c r="H48" s="143"/>
      <c r="I48" s="153"/>
      <c r="J48" s="161"/>
      <c r="K48" s="187" t="s">
        <v>20</v>
      </c>
      <c r="L48" s="141" t="str">
        <f ca="1">IF(P48="00:00:00","",IF(AND(MONTH(P48)=4,DAY(P48)=1),ROUND(YEARFRAC(P48,DATE(IF(MONTH(NOW())&lt;4,YEAR(NOW())-1,YEAR(NOW())),4,1),1),0),ROUNDDOWN(YEARFRAC(P48,DATE(IF(MONTH(NOW())&lt;4,YEAR(NOW())-1,YEAR(NOW())),4,1),1),0)))</f>
        <v/>
      </c>
      <c r="M48" s="147"/>
      <c r="N48" s="164"/>
      <c r="O48" s="141" t="str">
        <f>IF(P48="00:00:00","",IF(AND(MONTH(P48)=4,DAY(P48)=1),IF(L48=60,"還暦",IF(L48=70,"古希",IF(L48=77,"喜寿",IF(L48&gt;79,"長寿","")))),IF(L48=60,"還暦",IF(L48=70,"古希",IF(L48=77,"喜寿",IF(L48&gt;79,"長寿",""))))))</f>
        <v/>
      </c>
      <c r="P48" s="140" t="str">
        <f>IF(OR(K48="00:00:00",K48="",K48=" ",K48="　"),"00:00:00",DATEVALUE(IF(LEFT(K48,1)&lt;"A",SUBSTITUTE(CONCATENATE("S",K48),":","/"),SUBSTITUTE(K48,":","/"))))</f>
        <v>00:00:00</v>
      </c>
      <c r="Q48" s="10"/>
      <c r="R48" s="25"/>
      <c r="T48" s="25"/>
      <c r="U48">
        <v>43</v>
      </c>
      <c r="V48" t="s">
        <v>124</v>
      </c>
    </row>
    <row r="49" spans="1:22" ht="18" customHeight="1" x14ac:dyDescent="0.2">
      <c r="A49" s="195"/>
      <c r="B49" s="38"/>
      <c r="C49" s="156"/>
      <c r="D49" s="158"/>
      <c r="E49" s="159"/>
      <c r="F49" s="160"/>
      <c r="G49" s="163"/>
      <c r="H49" s="156"/>
      <c r="I49" s="193"/>
      <c r="J49" s="162"/>
      <c r="K49" s="189"/>
      <c r="L49" s="142"/>
      <c r="M49" s="159"/>
      <c r="N49" s="168"/>
      <c r="O49" s="142"/>
      <c r="P49" s="140"/>
      <c r="Q49" s="10"/>
      <c r="R49" s="25"/>
      <c r="S49" s="25"/>
      <c r="T49" s="25"/>
      <c r="U49">
        <v>44</v>
      </c>
      <c r="V49" t="s">
        <v>125</v>
      </c>
    </row>
    <row r="50" spans="1:22" ht="12" customHeight="1" x14ac:dyDescent="0.2">
      <c r="A50" s="195"/>
      <c r="B50" s="35"/>
      <c r="C50" s="143"/>
      <c r="D50" s="145"/>
      <c r="E50" s="220"/>
      <c r="F50" s="221"/>
      <c r="G50" s="151"/>
      <c r="H50" s="143"/>
      <c r="I50" s="153"/>
      <c r="J50" s="161"/>
      <c r="K50" s="187" t="s">
        <v>20</v>
      </c>
      <c r="L50" s="138" t="str">
        <f ca="1">IF(P50="00:00:00","",IF(AND(MONTH(P50)=4,DAY(P50)=1),ROUND(YEARFRAC(P50,DATE(IF(MONTH(NOW())&lt;4,YEAR(NOW())-1,YEAR(NOW())),4,1),1),0),ROUNDDOWN(YEARFRAC(P50,DATE(IF(MONTH(NOW())&lt;4,YEAR(NOW())-1,YEAR(NOW())),4,1),1),0)))</f>
        <v/>
      </c>
      <c r="M50" s="147"/>
      <c r="N50" s="164"/>
      <c r="O50" s="138" t="str">
        <f>IF(P50="00:00:00","",IF(AND(MONTH(P50)=4,DAY(P50)=1),IF(L50=60,"還暦",IF(L50=70,"古希",IF(L50=77,"喜寿",IF(L50&gt;79,"長寿","")))),IF(L50=60,"還暦",IF(L50=70,"古希",IF(L50=77,"喜寿",IF(L50&gt;79,"長寿",""))))))</f>
        <v/>
      </c>
      <c r="P50" s="140" t="str">
        <f>IF(OR(K50="00:00:00",K50="",K50=" ",K50="　"),"00:00:00",DATEVALUE(IF(LEFT(K50,1)&lt;"A",SUBSTITUTE(CONCATENATE("S",K50),":","/"),SUBSTITUTE(K50,":","/"))))</f>
        <v>00:00:00</v>
      </c>
      <c r="Q50" s="10"/>
      <c r="R50" s="25"/>
      <c r="T50" s="25"/>
      <c r="U50">
        <v>45</v>
      </c>
      <c r="V50" t="s">
        <v>126</v>
      </c>
    </row>
    <row r="51" spans="1:22" ht="18" customHeight="1" thickBot="1" x14ac:dyDescent="0.25">
      <c r="A51" s="196"/>
      <c r="B51" s="38"/>
      <c r="C51" s="144"/>
      <c r="D51" s="146"/>
      <c r="E51" s="148"/>
      <c r="F51" s="150"/>
      <c r="G51" s="152"/>
      <c r="H51" s="144"/>
      <c r="I51" s="154"/>
      <c r="J51" s="190"/>
      <c r="K51" s="188"/>
      <c r="L51" s="139"/>
      <c r="M51" s="148"/>
      <c r="N51" s="165"/>
      <c r="O51" s="139"/>
      <c r="P51" s="140"/>
      <c r="Q51" s="10"/>
      <c r="R51" s="25"/>
      <c r="S51" s="25"/>
      <c r="T51" s="25"/>
      <c r="U51">
        <v>46</v>
      </c>
      <c r="V51" t="s">
        <v>127</v>
      </c>
    </row>
    <row r="52" spans="1:22" ht="12" customHeight="1" thickTop="1" x14ac:dyDescent="0.2">
      <c r="A52" s="194" t="str">
        <f>CONCATENATE(IF(AND(D52&lt;&gt;"",D52&lt;&gt;" ",D52&lt;&gt;"　"),ASC(LEFT(A48,2))+1,""),IF(AND(D52&lt;&gt;"",D52&lt;&gt;" ",D52&lt;&gt;"　"),"　／　 ",""),IF(AND(D52&lt;&gt;"",D52&lt;&gt;" ",D52&lt;&gt;"　"),S2,""))</f>
        <v/>
      </c>
      <c r="B52" s="40"/>
      <c r="C52" s="155"/>
      <c r="D52" s="157"/>
      <c r="E52" s="200"/>
      <c r="F52" s="201"/>
      <c r="G52" s="151"/>
      <c r="H52" s="143"/>
      <c r="I52" s="153"/>
      <c r="J52" s="161"/>
      <c r="K52" s="187" t="s">
        <v>20</v>
      </c>
      <c r="L52" s="141" t="str">
        <f ca="1">IF(P52="00:00:00","",IF(AND(MONTH(P52)=4,DAY(P52)=1),ROUND(YEARFRAC(P52,DATE(IF(MONTH(NOW())&lt;4,YEAR(NOW())-1,YEAR(NOW())),4,1),1),0),ROUNDDOWN(YEARFRAC(P52,DATE(IF(MONTH(NOW())&lt;4,YEAR(NOW())-1,YEAR(NOW())),4,1),1),0)))</f>
        <v/>
      </c>
      <c r="M52" s="147"/>
      <c r="N52" s="164"/>
      <c r="O52" s="141" t="str">
        <f>IF(P52="00:00:00","",IF(AND(MONTH(P52)=4,DAY(P52)=1),IF(L52=60,"還暦",IF(L52=70,"古希",IF(L52=77,"喜寿",IF(L52&gt;79,"長寿","")))),IF(L52=60,"還暦",IF(L52=70,"古希",IF(L52=77,"喜寿",IF(L52&gt;79,"長寿",""))))))</f>
        <v/>
      </c>
      <c r="P52" s="140" t="str">
        <f>IF(OR(K52="00:00:00",K52="",K52=" ",K52="　"),"00:00:00",DATEVALUE(IF(LEFT(K52,1)&lt;"A",SUBSTITUTE(CONCATENATE("S",K52),":","/"),SUBSTITUTE(K52,":","/"))))</f>
        <v>00:00:00</v>
      </c>
      <c r="Q52" s="10"/>
      <c r="R52" s="25"/>
      <c r="T52" s="25"/>
      <c r="U52">
        <v>47</v>
      </c>
      <c r="V52" t="s">
        <v>128</v>
      </c>
    </row>
    <row r="53" spans="1:22" ht="18" customHeight="1" x14ac:dyDescent="0.2">
      <c r="A53" s="195"/>
      <c r="B53" s="38"/>
      <c r="C53" s="156"/>
      <c r="D53" s="158"/>
      <c r="E53" s="159"/>
      <c r="F53" s="160"/>
      <c r="G53" s="163"/>
      <c r="H53" s="156"/>
      <c r="I53" s="191"/>
      <c r="J53" s="162"/>
      <c r="K53" s="189"/>
      <c r="L53" s="142"/>
      <c r="M53" s="159"/>
      <c r="N53" s="168"/>
      <c r="O53" s="142"/>
      <c r="P53" s="140"/>
      <c r="Q53" s="10"/>
      <c r="R53" s="10"/>
      <c r="S53" s="25"/>
      <c r="T53" s="25"/>
    </row>
    <row r="54" spans="1:22" ht="12" customHeight="1" x14ac:dyDescent="0.2">
      <c r="A54" s="195"/>
      <c r="B54" s="35"/>
      <c r="C54" s="143"/>
      <c r="D54" s="145"/>
      <c r="E54" s="147"/>
      <c r="F54" s="149"/>
      <c r="G54" s="151"/>
      <c r="H54" s="143"/>
      <c r="I54" s="153"/>
      <c r="J54" s="161"/>
      <c r="K54" s="187" t="s">
        <v>20</v>
      </c>
      <c r="L54" s="138" t="str">
        <f ca="1">IF(P54="00:00:00","",IF(AND(MONTH(P54)=4,DAY(P54)=1),ROUND(YEARFRAC(P54,DATE(IF(MONTH(NOW())&lt;4,YEAR(NOW())-1,YEAR(NOW())),4,1),1),0),ROUNDDOWN(YEARFRAC(P54,DATE(IF(MONTH(NOW())&lt;4,YEAR(NOW())-1,YEAR(NOW())),4,1),1),0)))</f>
        <v/>
      </c>
      <c r="M54" s="147"/>
      <c r="N54" s="164"/>
      <c r="O54" s="138" t="str">
        <f>IF(P54="00:00:00","",IF(AND(MONTH(P54)=4,DAY(P54)=1),IF(L54=60,"還暦",IF(L54=70,"古希",IF(L54=77,"喜寿",IF(L54&gt;79,"長寿","")))),IF(L54=60,"還暦",IF(L54=70,"古希",IF(L54=77,"喜寿",IF(L54&gt;79,"長寿",""))))))</f>
        <v/>
      </c>
      <c r="P54" s="140" t="str">
        <f>IF(OR(K54="00:00:00",K54="",K54=" ",K54="　"),"00:00:00",DATEVALUE(IF(LEFT(K54,1)&lt;"A",SUBSTITUTE(CONCATENATE("S",K54),":","/"),SUBSTITUTE(K54,":","/"))))</f>
        <v>00:00:00</v>
      </c>
      <c r="Q54" s="10"/>
      <c r="R54" s="10"/>
      <c r="T54" s="25"/>
    </row>
    <row r="55" spans="1:22" ht="18" customHeight="1" x14ac:dyDescent="0.2">
      <c r="A55" s="247"/>
      <c r="B55" s="38"/>
      <c r="C55" s="156"/>
      <c r="D55" s="158"/>
      <c r="E55" s="159"/>
      <c r="F55" s="160"/>
      <c r="G55" s="163"/>
      <c r="H55" s="156"/>
      <c r="I55" s="191"/>
      <c r="J55" s="162"/>
      <c r="K55" s="189"/>
      <c r="L55" s="142"/>
      <c r="M55" s="159"/>
      <c r="N55" s="168"/>
      <c r="O55" s="142"/>
      <c r="P55" s="140"/>
      <c r="Q55" s="10"/>
      <c r="R55" s="10"/>
      <c r="S55" s="25"/>
      <c r="T55" s="25"/>
    </row>
    <row r="56" spans="1:22" ht="18" customHeight="1" x14ac:dyDescent="0.2">
      <c r="A56" s="231" t="s">
        <v>67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30"/>
      <c r="Q56" s="10"/>
      <c r="R56" s="10"/>
      <c r="S56" s="25"/>
      <c r="T56" s="25"/>
    </row>
    <row r="57" spans="1:22" ht="19.5" customHeight="1" x14ac:dyDescent="0.2">
      <c r="A57" s="31" t="s">
        <v>66</v>
      </c>
      <c r="B57" s="27"/>
      <c r="C57" s="10"/>
      <c r="D57" s="10"/>
      <c r="E57" s="22"/>
      <c r="F57" s="22"/>
      <c r="G57" s="10"/>
      <c r="H57" s="22"/>
      <c r="I57" s="22"/>
      <c r="J57" s="10"/>
      <c r="K57" s="10"/>
      <c r="L57" s="10"/>
      <c r="M57" s="10"/>
      <c r="N57" s="10"/>
      <c r="O57" s="10"/>
      <c r="P57" s="2"/>
      <c r="Q57" s="10"/>
      <c r="R57" s="10"/>
      <c r="S57" s="29"/>
      <c r="T57" s="25"/>
    </row>
    <row r="58" spans="1:22" ht="27.75" customHeight="1" x14ac:dyDescent="0.2">
      <c r="A58" s="232" t="str">
        <f>A1</f>
        <v>様式１　　第　４９　回　全日本レディースソフトテニス個人戦大会　申込書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14"/>
      <c r="Q58" s="24"/>
      <c r="R58" s="24"/>
      <c r="S58" s="24"/>
      <c r="T58" s="25"/>
    </row>
    <row r="59" spans="1:22" ht="23.25" customHeight="1" x14ac:dyDescent="0.2">
      <c r="A59" s="233" t="str">
        <f>IF($A$2=0,"",$A$2)</f>
        <v xml:space="preserve">種別　（ </v>
      </c>
      <c r="B59" s="229"/>
      <c r="C59" s="52" t="str">
        <f>C2</f>
        <v>）（</v>
      </c>
      <c r="D59" s="53" t="str">
        <f>IF($D$2=0,"",$D$2)</f>
        <v/>
      </c>
      <c r="E59" s="98" t="str">
        <f>E2</f>
        <v>支部　）</v>
      </c>
      <c r="F59" s="99"/>
      <c r="G59" s="99"/>
      <c r="H59" s="54"/>
      <c r="I59" s="55"/>
      <c r="J59" s="55"/>
      <c r="K59" s="55"/>
      <c r="L59" s="56" t="str">
        <f>L2</f>
        <v>令和</v>
      </c>
      <c r="M59" s="57" t="str">
        <f>M2</f>
        <v>年</v>
      </c>
      <c r="N59" s="57" t="str">
        <f>N2</f>
        <v>月</v>
      </c>
      <c r="O59" s="57" t="str">
        <f>O2</f>
        <v>日</v>
      </c>
      <c r="Q59" s="26"/>
      <c r="R59" s="25"/>
      <c r="S59" s="25"/>
      <c r="T59" s="25"/>
    </row>
    <row r="60" spans="1:22" ht="13.5" customHeight="1" x14ac:dyDescent="0.2">
      <c r="A60" s="234" t="str">
        <f>A3</f>
        <v>申込責任者氏名</v>
      </c>
      <c r="B60" s="235"/>
      <c r="C60" s="236"/>
      <c r="D60" s="93" t="str">
        <f>D3</f>
        <v>申込責任者</v>
      </c>
      <c r="E60" s="237" t="str">
        <f>E3</f>
        <v>〒</v>
      </c>
      <c r="F60" s="238"/>
      <c r="G60" s="58" t="str">
        <f>G3</f>
        <v>－</v>
      </c>
      <c r="H60" s="59" t="str">
        <f>IF($H$3=0,"",$H$3)</f>
        <v/>
      </c>
      <c r="I60" s="238" t="str">
        <f>IF($I$3=0,"",$I$3)</f>
        <v/>
      </c>
      <c r="J60" s="239"/>
      <c r="K60" s="240"/>
      <c r="L60" s="138" t="str">
        <f>L3</f>
        <v>℡</v>
      </c>
      <c r="M60" s="254" t="str">
        <f>IF($M$3=0,"",$M$3)</f>
        <v/>
      </c>
      <c r="N60" s="255"/>
      <c r="O60" s="256"/>
      <c r="P60" s="5"/>
      <c r="Q60" s="27"/>
      <c r="R60" s="27"/>
      <c r="S60" s="25"/>
      <c r="T60" s="25"/>
    </row>
    <row r="61" spans="1:22" ht="21.75" customHeight="1" x14ac:dyDescent="0.2">
      <c r="A61" s="244" t="str">
        <f>IF($A$4=0,"",$A$4)</f>
        <v/>
      </c>
      <c r="B61" s="245"/>
      <c r="C61" s="246"/>
      <c r="D61" s="94" t="str">
        <f>D4</f>
        <v>住　　所</v>
      </c>
      <c r="E61" s="241" t="str">
        <f>IF($E$4=0,"",$E$4)</f>
        <v/>
      </c>
      <c r="F61" s="242"/>
      <c r="G61" s="242"/>
      <c r="H61" s="242"/>
      <c r="I61" s="242"/>
      <c r="J61" s="242"/>
      <c r="K61" s="243"/>
      <c r="L61" s="224"/>
      <c r="M61" s="257"/>
      <c r="N61" s="258"/>
      <c r="O61" s="259"/>
      <c r="P61" s="5"/>
      <c r="Q61" s="27"/>
      <c r="R61" s="27"/>
      <c r="S61" s="25"/>
      <c r="T61" s="25"/>
    </row>
    <row r="62" spans="1:22" ht="20.25" customHeight="1" x14ac:dyDescent="0.2">
      <c r="A62" s="32" t="s">
        <v>19</v>
      </c>
      <c r="B62" s="13"/>
      <c r="C62" s="13"/>
      <c r="D62" s="13"/>
      <c r="E62" s="13"/>
      <c r="F62" s="13"/>
      <c r="G62" s="19"/>
      <c r="H62" s="13"/>
      <c r="I62" s="13"/>
      <c r="J62" s="13"/>
      <c r="K62" s="13"/>
      <c r="L62" s="13"/>
      <c r="M62" s="13"/>
      <c r="N62" s="13"/>
      <c r="O62" s="13"/>
      <c r="P62" s="12"/>
      <c r="Q62" s="19"/>
      <c r="R62" s="19"/>
      <c r="S62" s="25"/>
      <c r="T62" s="25"/>
    </row>
    <row r="63" spans="1:22" ht="13.5" customHeight="1" x14ac:dyDescent="0.2">
      <c r="A63" s="133" t="s">
        <v>2</v>
      </c>
      <c r="B63" s="33" t="s">
        <v>3</v>
      </c>
      <c r="C63" s="210" t="s">
        <v>4</v>
      </c>
      <c r="D63" s="212" t="s">
        <v>12</v>
      </c>
      <c r="E63" s="214" t="s">
        <v>5</v>
      </c>
      <c r="F63" s="215"/>
      <c r="G63" s="215"/>
      <c r="H63" s="215"/>
      <c r="I63" s="216"/>
      <c r="J63" s="166" t="s">
        <v>6</v>
      </c>
      <c r="K63" s="166" t="s">
        <v>8</v>
      </c>
      <c r="L63" s="133" t="s">
        <v>7</v>
      </c>
      <c r="M63" s="135" t="s">
        <v>9</v>
      </c>
      <c r="N63" s="136"/>
      <c r="O63" s="133" t="s">
        <v>10</v>
      </c>
      <c r="P63" s="7"/>
      <c r="Q63" s="8"/>
      <c r="R63" s="8"/>
      <c r="S63" s="25"/>
      <c r="T63" s="25"/>
    </row>
    <row r="64" spans="1:22" x14ac:dyDescent="0.2">
      <c r="A64" s="134"/>
      <c r="B64" s="34" t="s">
        <v>11</v>
      </c>
      <c r="C64" s="211"/>
      <c r="D64" s="213"/>
      <c r="E64" s="3" t="s">
        <v>13</v>
      </c>
      <c r="F64" s="95" t="s">
        <v>14</v>
      </c>
      <c r="G64" s="135" t="s">
        <v>15</v>
      </c>
      <c r="H64" s="208"/>
      <c r="I64" s="96" t="s">
        <v>16</v>
      </c>
      <c r="J64" s="167"/>
      <c r="K64" s="167"/>
      <c r="L64" s="134"/>
      <c r="M64" s="3" t="s">
        <v>17</v>
      </c>
      <c r="N64" s="4" t="s">
        <v>18</v>
      </c>
      <c r="O64" s="224"/>
      <c r="P64" s="9"/>
      <c r="Q64" s="10"/>
      <c r="R64" s="10"/>
      <c r="S64" s="25"/>
      <c r="T64" s="25"/>
    </row>
    <row r="65" spans="1:20" ht="12" customHeight="1" x14ac:dyDescent="0.2">
      <c r="A65" s="195" t="str">
        <f>CONCATENATE(IF(AND(D65&lt;&gt;"",D65&lt;&gt;" ",D65&lt;&gt;"　"),ASC(LEFT(A52,2))+1,""),IF(AND(D65&lt;&gt;"",D65&lt;&gt;" ",D65&lt;&gt;"　"),"　／　 ",""),IF(AND(D65&lt;&gt;"",D65&lt;&gt;" ",D65&lt;&gt;"　"),S2,""))</f>
        <v/>
      </c>
      <c r="B65" s="35"/>
      <c r="C65" s="143"/>
      <c r="D65" s="145"/>
      <c r="E65" s="147"/>
      <c r="F65" s="149"/>
      <c r="G65" s="151"/>
      <c r="H65" s="143"/>
      <c r="I65" s="153"/>
      <c r="J65" s="161"/>
      <c r="K65" s="187" t="s">
        <v>27</v>
      </c>
      <c r="L65" s="138" t="str">
        <f ca="1">IF(P65="00:00:00","",IF(AND(MONTH(P65)=4,DAY(P65)=1),ROUND(YEARFRAC(P65,DATE(IF(MONTH(NOW())&lt;4,YEAR(NOW())-1,YEAR(NOW())),4,1),1),0),ROUNDDOWN(YEARFRAC(P65,DATE(IF(MONTH(NOW())&lt;4,YEAR(NOW())-1,YEAR(NOW())),4,1),1),0)))</f>
        <v/>
      </c>
      <c r="M65" s="147"/>
      <c r="N65" s="164"/>
      <c r="O65" s="138" t="str">
        <f>IF(P65="00:00:00","",IF(AND(MONTH(P65)=4,DAY(P65)=1),IF(L65=60,"還暦",IF(L65=70,"古希",IF(L65=77,"喜寿",IF(L65&gt;79,"長寿","")))),IF(L65=60,"還暦",IF(L65=70,"古希",IF(L65=77,"喜寿",IF(L65&gt;79,"長寿",""))))))</f>
        <v/>
      </c>
      <c r="P65" s="140" t="str">
        <f>IF(OR(K65="00:00:00",K65="",K65=" ",K65="　"),"00:00:00",DATEVALUE(IF(LEFT(K65,1)&lt;"A",SUBSTITUTE(CONCATENATE("S",K65),":","/"),SUBSTITUTE(K65,":","/"))))</f>
        <v>00:00:00</v>
      </c>
      <c r="Q65" s="10"/>
      <c r="R65" s="10"/>
      <c r="T65" s="25"/>
    </row>
    <row r="66" spans="1:20" ht="18" customHeight="1" x14ac:dyDescent="0.2">
      <c r="A66" s="195"/>
      <c r="B66" s="36"/>
      <c r="C66" s="156"/>
      <c r="D66" s="158"/>
      <c r="E66" s="159"/>
      <c r="F66" s="160"/>
      <c r="G66" s="163"/>
      <c r="H66" s="156"/>
      <c r="I66" s="191"/>
      <c r="J66" s="162"/>
      <c r="K66" s="189"/>
      <c r="L66" s="142"/>
      <c r="M66" s="159"/>
      <c r="N66" s="168"/>
      <c r="O66" s="142"/>
      <c r="P66" s="140"/>
      <c r="Q66" s="10"/>
      <c r="R66" s="10"/>
      <c r="S66" s="28"/>
      <c r="T66" s="41"/>
    </row>
    <row r="67" spans="1:20" ht="12" customHeight="1" x14ac:dyDescent="0.2">
      <c r="A67" s="195"/>
      <c r="B67" s="35"/>
      <c r="C67" s="143"/>
      <c r="D67" s="145"/>
      <c r="E67" s="147"/>
      <c r="F67" s="149"/>
      <c r="G67" s="151"/>
      <c r="H67" s="143"/>
      <c r="I67" s="153"/>
      <c r="J67" s="161"/>
      <c r="K67" s="187" t="s">
        <v>27</v>
      </c>
      <c r="L67" s="138" t="str">
        <f ca="1">IF(P67="00:00:00","",IF(AND(MONTH(P67)=4,DAY(P67)=1),ROUND(YEARFRAC(P67,DATE(IF(MONTH(NOW())&lt;4,YEAR(NOW())-1,YEAR(NOW())),4,1),1),0),ROUNDDOWN(YEARFRAC(P67,DATE(IF(MONTH(NOW())&lt;4,YEAR(NOW())-1,YEAR(NOW())),4,1),1),0)))</f>
        <v/>
      </c>
      <c r="M67" s="147"/>
      <c r="N67" s="164"/>
      <c r="O67" s="138" t="str">
        <f>IF(P67="00:00:00","",IF(AND(MONTH(P67)=4,DAY(P67)=1),IF(L67=60,"還暦",IF(L67=70,"古希",IF(L67=77,"喜寿",IF(L67&gt;79,"長寿","")))),IF(L67=60,"還暦",IF(L67=70,"古希",IF(L67=77,"喜寿",IF(L67&gt;79,"長寿",""))))))</f>
        <v/>
      </c>
      <c r="P67" s="140" t="str">
        <f>IF(OR(K67="00:00:00",K67="",K67=" ",K67="　"),"00:00:00",DATEVALUE(IF(LEFT(K67,1)&lt;"A",SUBSTITUTE(CONCATENATE("S",K67),":","/"),SUBSTITUTE(K67,":","/"))))</f>
        <v>00:00:00</v>
      </c>
      <c r="Q67" s="10"/>
      <c r="R67" s="25"/>
      <c r="T67" s="25"/>
    </row>
    <row r="68" spans="1:20" ht="18" customHeight="1" thickBot="1" x14ac:dyDescent="0.25">
      <c r="A68" s="247"/>
      <c r="B68" s="36"/>
      <c r="C68" s="144"/>
      <c r="D68" s="146"/>
      <c r="E68" s="148"/>
      <c r="F68" s="150"/>
      <c r="G68" s="152"/>
      <c r="H68" s="144"/>
      <c r="I68" s="154"/>
      <c r="J68" s="190"/>
      <c r="K68" s="188"/>
      <c r="L68" s="139"/>
      <c r="M68" s="148"/>
      <c r="N68" s="165"/>
      <c r="O68" s="139"/>
      <c r="P68" s="140"/>
      <c r="Q68" s="10"/>
      <c r="R68" s="25"/>
      <c r="S68" s="25"/>
      <c r="T68" s="25"/>
    </row>
    <row r="69" spans="1:20" ht="12" customHeight="1" thickTop="1" x14ac:dyDescent="0.2">
      <c r="A69" s="194" t="str">
        <f>CONCATENATE(IF(AND(D69&lt;&gt;"",D69&lt;&gt;" ",D69&lt;&gt;"　"),ASC(LEFT(A65,2))+1,""),IF(AND(D69&lt;&gt;"",D69&lt;&gt;" ",D69&lt;&gt;"　"),"　／　 ",""),IF(AND(D69&lt;&gt;"",D69&lt;&gt;" ",D69&lt;&gt;"　"),S2,""))</f>
        <v/>
      </c>
      <c r="B69" s="40"/>
      <c r="C69" s="155"/>
      <c r="D69" s="157"/>
      <c r="E69" s="147"/>
      <c r="F69" s="149"/>
      <c r="G69" s="151"/>
      <c r="H69" s="143"/>
      <c r="I69" s="192"/>
      <c r="J69" s="161"/>
      <c r="K69" s="187" t="s">
        <v>20</v>
      </c>
      <c r="L69" s="141" t="str">
        <f ca="1">IF(P69="00:00:00","",IF(AND(MONTH(P69)=4,DAY(P69)=1),ROUND(YEARFRAC(P69,DATE(IF(MONTH(NOW())&lt;4,YEAR(NOW())-1,YEAR(NOW())),4,1),1),0),ROUNDDOWN(YEARFRAC(P69,DATE(IF(MONTH(NOW())&lt;4,YEAR(NOW())-1,YEAR(NOW())),4,1),1),0)))</f>
        <v/>
      </c>
      <c r="M69" s="147"/>
      <c r="N69" s="164"/>
      <c r="O69" s="141" t="str">
        <f>IF(P69="00:00:00","",IF(AND(MONTH(P69)=4,DAY(P69)=1),IF(L69=60,"還暦",IF(L69=70,"古希",IF(L69=77,"喜寿",IF(L69&gt;79,"長寿","")))),IF(L69=60,"還暦",IF(L69=70,"古希",IF(L69=77,"喜寿",IF(L69&gt;79,"長寿",""))))))</f>
        <v/>
      </c>
      <c r="P69" s="140" t="str">
        <f>IF(OR(K69="00:00:00",K69="",K69=" ",K69="　"),"00:00:00",DATEVALUE(IF(LEFT(K69,1)&lt;"A",SUBSTITUTE(CONCATENATE("S",K69),":","/"),SUBSTITUTE(K69,":","/"))))</f>
        <v>00:00:00</v>
      </c>
      <c r="Q69" s="10"/>
      <c r="R69" s="25"/>
      <c r="T69" s="25"/>
    </row>
    <row r="70" spans="1:20" ht="18" customHeight="1" x14ac:dyDescent="0.2">
      <c r="A70" s="195"/>
      <c r="B70" s="37"/>
      <c r="C70" s="156"/>
      <c r="D70" s="158"/>
      <c r="E70" s="159"/>
      <c r="F70" s="160"/>
      <c r="G70" s="163"/>
      <c r="H70" s="156"/>
      <c r="I70" s="191"/>
      <c r="J70" s="162"/>
      <c r="K70" s="189"/>
      <c r="L70" s="142"/>
      <c r="M70" s="159"/>
      <c r="N70" s="168"/>
      <c r="O70" s="142"/>
      <c r="P70" s="140"/>
      <c r="Q70" s="10"/>
      <c r="R70" s="25"/>
      <c r="S70" s="25"/>
      <c r="T70" s="25"/>
    </row>
    <row r="71" spans="1:20" ht="12" customHeight="1" x14ac:dyDescent="0.2">
      <c r="A71" s="195"/>
      <c r="B71" s="35"/>
      <c r="C71" s="143"/>
      <c r="D71" s="145"/>
      <c r="E71" s="147"/>
      <c r="F71" s="149"/>
      <c r="G71" s="151"/>
      <c r="H71" s="143"/>
      <c r="I71" s="153"/>
      <c r="J71" s="161"/>
      <c r="K71" s="187" t="s">
        <v>20</v>
      </c>
      <c r="L71" s="138" t="str">
        <f ca="1">IF(P71="00:00:00","",IF(AND(MONTH(P71)=4,DAY(P71)=1),ROUND(YEARFRAC(P71,DATE(IF(MONTH(NOW())&lt;4,YEAR(NOW())-1,YEAR(NOW())),4,1),1),0),ROUNDDOWN(YEARFRAC(P71,DATE(IF(MONTH(NOW())&lt;4,YEAR(NOW())-1,YEAR(NOW())),4,1),1),0)))</f>
        <v/>
      </c>
      <c r="M71" s="147"/>
      <c r="N71" s="164"/>
      <c r="O71" s="138" t="str">
        <f>IF(P71="00:00:00","",IF(AND(MONTH(P71)=4,DAY(P71)=1),IF(L71=60,"還暦",IF(L71=70,"古希",IF(L71=77,"喜寿",IF(L71&gt;79,"長寿","")))),IF(L71=60,"還暦",IF(L71=70,"古希",IF(L71=77,"喜寿",IF(L71&gt;79,"長寿",""))))))</f>
        <v/>
      </c>
      <c r="P71" s="140" t="str">
        <f>IF(OR(K71="00:00:00",K71="",K71=" ",K71="　"),"00:00:00",DATEVALUE(IF(LEFT(K71,1)&lt;"A",SUBSTITUTE(CONCATENATE("S",K71),":","/"),SUBSTITUTE(K71,":","/"))))</f>
        <v>00:00:00</v>
      </c>
      <c r="Q71" s="10"/>
      <c r="R71" s="25"/>
      <c r="T71" s="25"/>
    </row>
    <row r="72" spans="1:20" ht="18" customHeight="1" thickBot="1" x14ac:dyDescent="0.25">
      <c r="A72" s="196"/>
      <c r="B72" s="38"/>
      <c r="C72" s="144"/>
      <c r="D72" s="146"/>
      <c r="E72" s="148"/>
      <c r="F72" s="150"/>
      <c r="G72" s="152"/>
      <c r="H72" s="144"/>
      <c r="I72" s="154"/>
      <c r="J72" s="190"/>
      <c r="K72" s="188"/>
      <c r="L72" s="139"/>
      <c r="M72" s="148"/>
      <c r="N72" s="165"/>
      <c r="O72" s="139"/>
      <c r="P72" s="140"/>
      <c r="Q72" s="10"/>
      <c r="R72" s="25"/>
      <c r="S72" s="25"/>
      <c r="T72" s="25"/>
    </row>
    <row r="73" spans="1:20" ht="12" customHeight="1" thickTop="1" x14ac:dyDescent="0.2">
      <c r="A73" s="194" t="str">
        <f>CONCATENATE(IF(AND(D73&lt;&gt;"",D73&lt;&gt;" ",D73&lt;&gt;"　"),ASC(LEFT(A69,2))+1,""),IF(AND(D73&lt;&gt;"",D73&lt;&gt;" ",D73&lt;&gt;"　"),"　／　 ",""),IF(AND(D73&lt;&gt;"",D73&lt;&gt;" ",D73&lt;&gt;"　"),S2,""))</f>
        <v/>
      </c>
      <c r="B73" s="40"/>
      <c r="C73" s="155"/>
      <c r="D73" s="157"/>
      <c r="E73" s="200"/>
      <c r="F73" s="201"/>
      <c r="G73" s="151"/>
      <c r="H73" s="143"/>
      <c r="I73" s="192"/>
      <c r="J73" s="186"/>
      <c r="K73" s="187" t="s">
        <v>20</v>
      </c>
      <c r="L73" s="141" t="str">
        <f ca="1">IF(P73="00:00:00","",IF(AND(MONTH(P73)=4,DAY(P73)=1),ROUND(YEARFRAC(P73,DATE(IF(MONTH(NOW())&lt;4,YEAR(NOW())-1,YEAR(NOW())),4,1),1),0),ROUNDDOWN(YEARFRAC(P73,DATE(IF(MONTH(NOW())&lt;4,YEAR(NOW())-1,YEAR(NOW())),4,1),1),0)))</f>
        <v/>
      </c>
      <c r="M73" s="200"/>
      <c r="N73" s="217"/>
      <c r="O73" s="141" t="str">
        <f>IF(P73="00:00:00","",IF(AND(MONTH(P73)=4,DAY(P73)=1),IF(L73=60,"還暦",IF(L73=70,"古希",IF(L73=77,"喜寿",IF(L73&gt;79,"長寿","")))),IF(L73=60,"還暦",IF(L73=70,"古希",IF(L73=77,"喜寿",IF(L73&gt;79,"長寿",""))))))</f>
        <v/>
      </c>
      <c r="P73" s="140" t="str">
        <f>IF(OR(K73="00:00:00",K73="",K73=" ",K73="　"),"00:00:00",DATEVALUE(IF(LEFT(K73,1)&lt;"A",SUBSTITUTE(CONCATENATE("S",K73),":","/"),SUBSTITUTE(K73,":","/"))))</f>
        <v>00:00:00</v>
      </c>
      <c r="Q73" s="10"/>
      <c r="R73" s="25"/>
      <c r="T73" s="25"/>
    </row>
    <row r="74" spans="1:20" ht="18" customHeight="1" x14ac:dyDescent="0.2">
      <c r="A74" s="195"/>
      <c r="B74" s="38"/>
      <c r="C74" s="156"/>
      <c r="D74" s="158"/>
      <c r="E74" s="159"/>
      <c r="F74" s="160"/>
      <c r="G74" s="163"/>
      <c r="H74" s="156"/>
      <c r="I74" s="193"/>
      <c r="J74" s="162"/>
      <c r="K74" s="189"/>
      <c r="L74" s="142"/>
      <c r="M74" s="159"/>
      <c r="N74" s="168"/>
      <c r="O74" s="142"/>
      <c r="P74" s="140"/>
      <c r="Q74" s="10"/>
      <c r="R74" s="25"/>
      <c r="S74" s="25"/>
      <c r="T74" s="25"/>
    </row>
    <row r="75" spans="1:20" ht="12" customHeight="1" x14ac:dyDescent="0.2">
      <c r="A75" s="195"/>
      <c r="B75" s="35"/>
      <c r="C75" s="143"/>
      <c r="D75" s="145"/>
      <c r="E75" s="147"/>
      <c r="F75" s="149"/>
      <c r="G75" s="151"/>
      <c r="H75" s="143"/>
      <c r="I75" s="153"/>
      <c r="J75" s="161"/>
      <c r="K75" s="187" t="s">
        <v>20</v>
      </c>
      <c r="L75" s="138" t="str">
        <f ca="1">IF(P75="00:00:00","",IF(AND(MONTH(P75)=4,DAY(P75)=1),ROUND(YEARFRAC(P75,DATE(IF(MONTH(NOW())&lt;4,YEAR(NOW())-1,YEAR(NOW())),4,1),1),0),ROUNDDOWN(YEARFRAC(P75,DATE(IF(MONTH(NOW())&lt;4,YEAR(NOW())-1,YEAR(NOW())),4,1),1),0)))</f>
        <v/>
      </c>
      <c r="M75" s="147"/>
      <c r="N75" s="164"/>
      <c r="O75" s="138" t="str">
        <f>IF(P75="00:00:00","",IF(AND(MONTH(P75)=4,DAY(P75)=1),IF(L75=60,"還暦",IF(L75=70,"古希",IF(L75=77,"喜寿",IF(L75&gt;79,"長寿","")))),IF(L75=60,"還暦",IF(L75=70,"古希",IF(L75=77,"喜寿",IF(L75&gt;79,"長寿",""))))))</f>
        <v/>
      </c>
      <c r="P75" s="140" t="str">
        <f>IF(OR(K75="00:00:00",K75="",K75=" ",K75="　"),"00:00:00",DATEVALUE(IF(LEFT(K75,1)&lt;"A",SUBSTITUTE(CONCATENATE("S",K75),":","/"),SUBSTITUTE(K75,":","/"))))</f>
        <v>00:00:00</v>
      </c>
      <c r="Q75" s="10"/>
      <c r="R75" s="25"/>
      <c r="T75" s="25"/>
    </row>
    <row r="76" spans="1:20" ht="18" customHeight="1" thickBot="1" x14ac:dyDescent="0.25">
      <c r="A76" s="196"/>
      <c r="B76" s="39"/>
      <c r="C76" s="144"/>
      <c r="D76" s="146"/>
      <c r="E76" s="148"/>
      <c r="F76" s="150"/>
      <c r="G76" s="152"/>
      <c r="H76" s="144"/>
      <c r="I76" s="154"/>
      <c r="J76" s="190"/>
      <c r="K76" s="188"/>
      <c r="L76" s="139"/>
      <c r="M76" s="148"/>
      <c r="N76" s="165"/>
      <c r="O76" s="139"/>
      <c r="P76" s="140"/>
      <c r="Q76" s="10"/>
      <c r="R76" s="25"/>
      <c r="S76" s="25"/>
      <c r="T76" s="25"/>
    </row>
    <row r="77" spans="1:20" ht="12" customHeight="1" thickTop="1" x14ac:dyDescent="0.2">
      <c r="A77" s="194" t="str">
        <f>CONCATENATE(IF(AND(D77&lt;&gt;"",D77&lt;&gt;" ",D77&lt;&gt;"　"),ASC(LEFT(A73,2))+1,""),IF(AND(D77&lt;&gt;"",D77&lt;&gt;" ",D77&lt;&gt;"　"),"　／　 ",""),IF(AND(D77&lt;&gt;"",D77&lt;&gt;" ",D77&lt;&gt;"　"),S2,""))</f>
        <v/>
      </c>
      <c r="B77" s="61"/>
      <c r="C77" s="218"/>
      <c r="D77" s="219"/>
      <c r="E77" s="220"/>
      <c r="F77" s="221"/>
      <c r="G77" s="151"/>
      <c r="H77" s="143"/>
      <c r="I77" s="193"/>
      <c r="J77" s="222"/>
      <c r="K77" s="187" t="s">
        <v>20</v>
      </c>
      <c r="L77" s="141" t="str">
        <f ca="1">IF(P77="00:00:00","",IF(AND(MONTH(P77)=4,DAY(P77)=1),ROUND(YEARFRAC(P77,DATE(IF(MONTH(NOW())&lt;4,YEAR(NOW())-1,YEAR(NOW())),4,1),1),0),ROUNDDOWN(YEARFRAC(P77,DATE(IF(MONTH(NOW())&lt;4,YEAR(NOW())-1,YEAR(NOW())),4,1),1),0)))</f>
        <v/>
      </c>
      <c r="M77" s="220"/>
      <c r="N77" s="223"/>
      <c r="O77" s="141" t="str">
        <f>IF(P77="00:00:00","",IF(AND(MONTH(P77)=4,DAY(P77)=1),IF(L77=60,"還暦",IF(L77=70,"古希",IF(L77=77,"喜寿",IF(L77&gt;79,"長寿","")))),IF(L77=60,"還暦",IF(L77=70,"古希",IF(L77=77,"喜寿",IF(L77&gt;79,"長寿",""))))))</f>
        <v/>
      </c>
      <c r="P77" s="140" t="str">
        <f>IF(OR(K77="00:00:00",K77="",K77=" ",K77="　"),"00:00:00",DATEVALUE(IF(LEFT(K77,1)&lt;"A",SUBSTITUTE(CONCATENATE("S",K77),":","/"),SUBSTITUTE(K77,":","/"))))</f>
        <v>00:00:00</v>
      </c>
      <c r="Q77" s="10"/>
      <c r="R77" s="25"/>
      <c r="T77" s="25"/>
    </row>
    <row r="78" spans="1:20" ht="18" customHeight="1" x14ac:dyDescent="0.2">
      <c r="A78" s="195"/>
      <c r="B78" s="38"/>
      <c r="C78" s="156"/>
      <c r="D78" s="158"/>
      <c r="E78" s="159"/>
      <c r="F78" s="160"/>
      <c r="G78" s="163"/>
      <c r="H78" s="156"/>
      <c r="I78" s="191"/>
      <c r="J78" s="162"/>
      <c r="K78" s="189"/>
      <c r="L78" s="142"/>
      <c r="M78" s="159"/>
      <c r="N78" s="168"/>
      <c r="O78" s="142"/>
      <c r="P78" s="140"/>
      <c r="Q78" s="10"/>
      <c r="R78" s="25"/>
      <c r="S78" s="25"/>
      <c r="T78" s="25"/>
    </row>
    <row r="79" spans="1:20" ht="12" customHeight="1" x14ac:dyDescent="0.2">
      <c r="A79" s="195"/>
      <c r="B79" s="35"/>
      <c r="C79" s="143"/>
      <c r="D79" s="145"/>
      <c r="E79" s="220"/>
      <c r="F79" s="221"/>
      <c r="G79" s="151"/>
      <c r="H79" s="143"/>
      <c r="I79" s="193"/>
      <c r="J79" s="161"/>
      <c r="K79" s="187" t="s">
        <v>20</v>
      </c>
      <c r="L79" s="138" t="str">
        <f ca="1">IF(P79="00:00:00","",IF(AND(MONTH(P79)=4,DAY(P79)=1),ROUND(YEARFRAC(P79,DATE(IF(MONTH(NOW())&lt;4,YEAR(NOW())-1,YEAR(NOW())),4,1),1),0),ROUNDDOWN(YEARFRAC(P79,DATE(IF(MONTH(NOW())&lt;4,YEAR(NOW())-1,YEAR(NOW())),4,1),1),0)))</f>
        <v/>
      </c>
      <c r="M79" s="147"/>
      <c r="N79" s="164"/>
      <c r="O79" s="138" t="str">
        <f>IF(P79="00:00:00","",IF(AND(MONTH(P79)=4,DAY(P79)=1),IF(L79=60,"還暦",IF(L79=70,"古希",IF(L79=77,"喜寿",IF(L79&gt;79,"長寿","")))),IF(L79=60,"還暦",IF(L79=70,"古希",IF(L79=77,"喜寿",IF(L79&gt;79,"長寿",""))))))</f>
        <v/>
      </c>
      <c r="P79" s="140" t="str">
        <f>IF(OR(K79="00:00:00",K79="",K79=" ",K79="　"),"00:00:00",DATEVALUE(IF(LEFT(K79,1)&lt;"A",SUBSTITUTE(CONCATENATE("S",K79),":","/"),SUBSTITUTE(K79,":","/"))))</f>
        <v>00:00:00</v>
      </c>
      <c r="Q79" s="10"/>
      <c r="R79" s="25"/>
      <c r="T79" s="25"/>
    </row>
    <row r="80" spans="1:20" ht="18" customHeight="1" thickBot="1" x14ac:dyDescent="0.25">
      <c r="A80" s="196"/>
      <c r="B80" s="38"/>
      <c r="C80" s="144"/>
      <c r="D80" s="146"/>
      <c r="E80" s="148"/>
      <c r="F80" s="150"/>
      <c r="G80" s="152"/>
      <c r="H80" s="144"/>
      <c r="I80" s="154"/>
      <c r="J80" s="190"/>
      <c r="K80" s="188"/>
      <c r="L80" s="139"/>
      <c r="M80" s="148"/>
      <c r="N80" s="165"/>
      <c r="O80" s="139"/>
      <c r="P80" s="140"/>
      <c r="Q80" s="10"/>
      <c r="R80" s="25"/>
      <c r="S80" s="25"/>
      <c r="T80" s="25"/>
    </row>
    <row r="81" spans="1:20" ht="12" customHeight="1" thickTop="1" x14ac:dyDescent="0.2">
      <c r="A81" s="194" t="str">
        <f>CONCATENATE(IF(AND(D81&lt;&gt;"",D81&lt;&gt;" ",D81&lt;&gt;"　"),ASC(LEFT(A77,2))+1,""),IF(AND(D81&lt;&gt;"",D81&lt;&gt;" ",D81&lt;&gt;"　"),"　／　 ",""),IF(AND(D81&lt;&gt;"",D81&lt;&gt;" ",D81&lt;&gt;"　"),S2,""))</f>
        <v/>
      </c>
      <c r="B81" s="40"/>
      <c r="C81" s="155"/>
      <c r="D81" s="157"/>
      <c r="E81" s="200"/>
      <c r="F81" s="201"/>
      <c r="G81" s="151"/>
      <c r="H81" s="143"/>
      <c r="I81" s="192"/>
      <c r="J81" s="186"/>
      <c r="K81" s="187" t="s">
        <v>20</v>
      </c>
      <c r="L81" s="141" t="str">
        <f ca="1">IF(P81="00:00:00","",IF(AND(MONTH(P81)=4,DAY(P81)=1),ROUND(YEARFRAC(P81,DATE(IF(MONTH(NOW())&lt;4,YEAR(NOW())-1,YEAR(NOW())),4,1),1),0),ROUNDDOWN(YEARFRAC(P81,DATE(IF(MONTH(NOW())&lt;4,YEAR(NOW())-1,YEAR(NOW())),4,1),1),0)))</f>
        <v/>
      </c>
      <c r="M81" s="200"/>
      <c r="N81" s="217"/>
      <c r="O81" s="141" t="str">
        <f>IF(P81="00:00:00","",IF(AND(MONTH(P81)=4,DAY(P81)=1),IF(L81=60,"還暦",IF(L81=70,"古希",IF(L81=77,"喜寿",IF(L81&gt;79,"長寿","")))),IF(L81=60,"還暦",IF(L81=70,"古希",IF(L81=77,"喜寿",IF(L81&gt;79,"長寿",""))))))</f>
        <v/>
      </c>
      <c r="P81" s="140" t="str">
        <f>IF(OR(K81="00:00:00",K81="",K81=" ",K81="　"),"00:00:00",DATEVALUE(IF(LEFT(K81,1)&lt;"A",SUBSTITUTE(CONCATENATE("S",K81),":","/"),SUBSTITUTE(K81,":","/"))))</f>
        <v>00:00:00</v>
      </c>
      <c r="Q81" s="10"/>
      <c r="R81" s="25"/>
      <c r="T81" s="25"/>
    </row>
    <row r="82" spans="1:20" ht="18" customHeight="1" x14ac:dyDescent="0.2">
      <c r="A82" s="195"/>
      <c r="B82" s="38"/>
      <c r="C82" s="156"/>
      <c r="D82" s="158"/>
      <c r="E82" s="159"/>
      <c r="F82" s="160"/>
      <c r="G82" s="163"/>
      <c r="H82" s="156"/>
      <c r="I82" s="193"/>
      <c r="J82" s="162"/>
      <c r="K82" s="189"/>
      <c r="L82" s="142"/>
      <c r="M82" s="159"/>
      <c r="N82" s="168"/>
      <c r="O82" s="142"/>
      <c r="P82" s="140"/>
      <c r="Q82" s="10"/>
      <c r="R82" s="25"/>
      <c r="S82" s="25"/>
      <c r="T82" s="25"/>
    </row>
    <row r="83" spans="1:20" ht="12" customHeight="1" x14ac:dyDescent="0.2">
      <c r="A83" s="195"/>
      <c r="B83" s="35"/>
      <c r="C83" s="143"/>
      <c r="D83" s="145"/>
      <c r="E83" s="147"/>
      <c r="F83" s="149"/>
      <c r="G83" s="151"/>
      <c r="H83" s="143"/>
      <c r="I83" s="153"/>
      <c r="J83" s="161"/>
      <c r="K83" s="187" t="s">
        <v>20</v>
      </c>
      <c r="L83" s="138" t="str">
        <f ca="1">IF(P83="00:00:00","",IF(AND(MONTH(P83)=4,DAY(P83)=1),ROUND(YEARFRAC(P83,DATE(IF(MONTH(NOW())&lt;4,YEAR(NOW())-1,YEAR(NOW())),4,1),1),0),ROUNDDOWN(YEARFRAC(P83,DATE(IF(MONTH(NOW())&lt;4,YEAR(NOW())-1,YEAR(NOW())),4,1),1),0)))</f>
        <v/>
      </c>
      <c r="M83" s="147"/>
      <c r="N83" s="164"/>
      <c r="O83" s="138" t="str">
        <f>IF(P83="00:00:00","",IF(AND(MONTH(P83)=4,DAY(P83)=1),IF(L83=60,"還暦",IF(L83=70,"古希",IF(L83=77,"喜寿",IF(L83&gt;79,"長寿","")))),IF(L83=60,"還暦",IF(L83=70,"古希",IF(L83=77,"喜寿",IF(L83&gt;79,"長寿",""))))))</f>
        <v/>
      </c>
      <c r="P83" s="140" t="str">
        <f>IF(OR(K83="00:00:00",K83="",K83=" ",K83="　"),"00:00:00",DATEVALUE(IF(LEFT(K83,1)&lt;"A",SUBSTITUTE(CONCATENATE("S",K83),":","/"),SUBSTITUTE(K83,":","/"))))</f>
        <v>00:00:00</v>
      </c>
      <c r="Q83" s="10"/>
      <c r="R83" s="25"/>
      <c r="T83" s="25"/>
    </row>
    <row r="84" spans="1:20" ht="18" customHeight="1" thickBot="1" x14ac:dyDescent="0.25">
      <c r="A84" s="196"/>
      <c r="B84" s="39"/>
      <c r="C84" s="144"/>
      <c r="D84" s="146"/>
      <c r="E84" s="148"/>
      <c r="F84" s="150"/>
      <c r="G84" s="152"/>
      <c r="H84" s="144"/>
      <c r="I84" s="154"/>
      <c r="J84" s="190"/>
      <c r="K84" s="188"/>
      <c r="L84" s="139"/>
      <c r="M84" s="148"/>
      <c r="N84" s="165"/>
      <c r="O84" s="139"/>
      <c r="P84" s="140"/>
      <c r="Q84" s="10"/>
      <c r="R84" s="25"/>
      <c r="S84" s="25"/>
      <c r="T84" s="25"/>
    </row>
    <row r="85" spans="1:20" ht="12" customHeight="1" thickTop="1" x14ac:dyDescent="0.2">
      <c r="A85" s="194" t="str">
        <f>CONCATENATE(IF(AND(D85&lt;&gt;"",D85&lt;&gt;" ",D85&lt;&gt;"　"),ASC(LEFT(A81,2))+1,""),IF(AND(D85&lt;&gt;"",D85&lt;&gt;" ",D85&lt;&gt;"　"),"　／　 ",""),IF(AND(D85&lt;&gt;"",D85&lt;&gt;" ",D85&lt;&gt;"　"),S2,""))</f>
        <v/>
      </c>
      <c r="B85" s="61"/>
      <c r="C85" s="218"/>
      <c r="D85" s="219"/>
      <c r="E85" s="220"/>
      <c r="F85" s="221"/>
      <c r="G85" s="151"/>
      <c r="H85" s="143"/>
      <c r="I85" s="193"/>
      <c r="J85" s="222"/>
      <c r="K85" s="187" t="s">
        <v>20</v>
      </c>
      <c r="L85" s="141" t="str">
        <f ca="1">IF(P85="00:00:00","",IF(AND(MONTH(P85)=4,DAY(P85)=1),ROUND(YEARFRAC(P85,DATE(IF(MONTH(NOW())&lt;4,YEAR(NOW())-1,YEAR(NOW())),4,1),1),0),ROUNDDOWN(YEARFRAC(P85,DATE(IF(MONTH(NOW())&lt;4,YEAR(NOW())-1,YEAR(NOW())),4,1),1),0)))</f>
        <v/>
      </c>
      <c r="M85" s="220"/>
      <c r="N85" s="223"/>
      <c r="O85" s="141" t="str">
        <f>IF(P85="00:00:00","",IF(AND(MONTH(P85)=4,DAY(P85)=1),IF(L85=60,"還暦",IF(L85=70,"古希",IF(L85=77,"喜寿",IF(L85&gt;79,"長寿","")))),IF(L85=60,"還暦",IF(L85=70,"古希",IF(L85=77,"喜寿",IF(L85&gt;79,"長寿",""))))))</f>
        <v/>
      </c>
      <c r="P85" s="140" t="str">
        <f>IF(OR(K85="00:00:00",K85="",K85=" ",K85="　"),"00:00:00",DATEVALUE(IF(LEFT(K85,1)&lt;"A",SUBSTITUTE(CONCATENATE("S",K85),":","/"),SUBSTITUTE(K85,":","/"))))</f>
        <v>00:00:00</v>
      </c>
      <c r="Q85" s="10"/>
      <c r="R85" s="25"/>
      <c r="T85" s="25"/>
    </row>
    <row r="86" spans="1:20" ht="18" customHeight="1" x14ac:dyDescent="0.2">
      <c r="A86" s="195"/>
      <c r="B86" s="38"/>
      <c r="C86" s="156"/>
      <c r="D86" s="158"/>
      <c r="E86" s="159"/>
      <c r="F86" s="160"/>
      <c r="G86" s="163"/>
      <c r="H86" s="156"/>
      <c r="I86" s="191"/>
      <c r="J86" s="162"/>
      <c r="K86" s="189"/>
      <c r="L86" s="142"/>
      <c r="M86" s="159"/>
      <c r="N86" s="168"/>
      <c r="O86" s="142"/>
      <c r="P86" s="140"/>
      <c r="Q86" s="10"/>
      <c r="R86" s="25"/>
      <c r="S86" s="25"/>
      <c r="T86" s="25"/>
    </row>
    <row r="87" spans="1:20" ht="12" customHeight="1" x14ac:dyDescent="0.2">
      <c r="A87" s="195"/>
      <c r="B87" s="35"/>
      <c r="C87" s="143"/>
      <c r="D87" s="145"/>
      <c r="E87" s="220"/>
      <c r="F87" s="221"/>
      <c r="G87" s="151"/>
      <c r="H87" s="143"/>
      <c r="I87" s="193"/>
      <c r="J87" s="161"/>
      <c r="K87" s="187" t="s">
        <v>20</v>
      </c>
      <c r="L87" s="138" t="str">
        <f ca="1">IF(P87="00:00:00","",IF(AND(MONTH(P87)=4,DAY(P87)=1),ROUND(YEARFRAC(P87,DATE(IF(MONTH(NOW())&lt;4,YEAR(NOW())-1,YEAR(NOW())),4,1),1),0),ROUNDDOWN(YEARFRAC(P87,DATE(IF(MONTH(NOW())&lt;4,YEAR(NOW())-1,YEAR(NOW())),4,1),1),0)))</f>
        <v/>
      </c>
      <c r="M87" s="147"/>
      <c r="N87" s="164"/>
      <c r="O87" s="138" t="str">
        <f>IF(P87="00:00:00","",IF(AND(MONTH(P87)=4,DAY(P87)=1),IF(L87=60,"還暦",IF(L87=70,"古希",IF(L87=77,"喜寿",IF(L87&gt;79,"長寿","")))),IF(L87=60,"還暦",IF(L87=70,"古希",IF(L87=77,"喜寿",IF(L87&gt;79,"長寿",""))))))</f>
        <v/>
      </c>
      <c r="P87" s="140" t="str">
        <f>IF(OR(K87="00:00:00",K87="",K87=" ",K87="　"),"00:00:00",DATEVALUE(IF(LEFT(K87,1)&lt;"A",SUBSTITUTE(CONCATENATE("S",K87),":","/"),SUBSTITUTE(K87,":","/"))))</f>
        <v>00:00:00</v>
      </c>
      <c r="Q87" s="10"/>
      <c r="R87" s="25"/>
      <c r="T87" s="25"/>
    </row>
    <row r="88" spans="1:20" ht="18" customHeight="1" thickBot="1" x14ac:dyDescent="0.25">
      <c r="A88" s="196"/>
      <c r="B88" s="38"/>
      <c r="C88" s="144"/>
      <c r="D88" s="146"/>
      <c r="E88" s="148"/>
      <c r="F88" s="150"/>
      <c r="G88" s="152"/>
      <c r="H88" s="144"/>
      <c r="I88" s="154"/>
      <c r="J88" s="190"/>
      <c r="K88" s="188"/>
      <c r="L88" s="139"/>
      <c r="M88" s="148"/>
      <c r="N88" s="165"/>
      <c r="O88" s="139"/>
      <c r="P88" s="140"/>
      <c r="Q88" s="10"/>
      <c r="R88" s="25"/>
      <c r="S88" s="25"/>
      <c r="T88" s="25"/>
    </row>
    <row r="89" spans="1:20" ht="12" customHeight="1" thickTop="1" x14ac:dyDescent="0.2">
      <c r="A89" s="194" t="str">
        <f>CONCATENATE(IF(AND(D89&lt;&gt;"",D89&lt;&gt;" ",D89&lt;&gt;"　"),ASC(LEFT(A85,2))+1,""),IF(AND(D89&lt;&gt;"",D89&lt;&gt;" ",D89&lt;&gt;"　"),"　／　 ",""),IF(AND(D89&lt;&gt;"",D89&lt;&gt;" ",D89&lt;&gt;"　"),S2,""))</f>
        <v/>
      </c>
      <c r="B89" s="40"/>
      <c r="C89" s="155"/>
      <c r="D89" s="157"/>
      <c r="E89" s="200"/>
      <c r="F89" s="201"/>
      <c r="G89" s="151"/>
      <c r="H89" s="143"/>
      <c r="I89" s="192"/>
      <c r="J89" s="186"/>
      <c r="K89" s="187" t="s">
        <v>20</v>
      </c>
      <c r="L89" s="141" t="str">
        <f ca="1">IF(P89="00:00:00","",IF(AND(MONTH(P89)=4,DAY(P89)=1),ROUND(YEARFRAC(P89,DATE(IF(MONTH(NOW())&lt;4,YEAR(NOW())-1,YEAR(NOW())),4,1),1),0),ROUNDDOWN(YEARFRAC(P89,DATE(IF(MONTH(NOW())&lt;4,YEAR(NOW())-1,YEAR(NOW())),4,1),1),0)))</f>
        <v/>
      </c>
      <c r="M89" s="200"/>
      <c r="N89" s="217"/>
      <c r="O89" s="141" t="str">
        <f>IF(P89="00:00:00","",IF(AND(MONTH(P89)=4,DAY(P89)=1),IF(L89=60,"還暦",IF(L89=70,"古希",IF(L89=77,"喜寿",IF(L89&gt;79,"長寿","")))),IF(L89=60,"還暦",IF(L89=70,"古希",IF(L89=77,"喜寿",IF(L89&gt;79,"長寿",""))))))</f>
        <v/>
      </c>
      <c r="P89" s="140" t="str">
        <f>IF(OR(K89="00:00:00",K89="",K89=" ",K89="　"),"00:00:00",DATEVALUE(IF(LEFT(K89,1)&lt;"A",SUBSTITUTE(CONCATENATE("S",K89),":","/"),SUBSTITUTE(K89,":","/"))))</f>
        <v>00:00:00</v>
      </c>
      <c r="Q89" s="10"/>
      <c r="R89" s="25"/>
      <c r="T89" s="25"/>
    </row>
    <row r="90" spans="1:20" ht="18" customHeight="1" x14ac:dyDescent="0.2">
      <c r="A90" s="195"/>
      <c r="B90" s="38"/>
      <c r="C90" s="156"/>
      <c r="D90" s="158"/>
      <c r="E90" s="159"/>
      <c r="F90" s="160"/>
      <c r="G90" s="163"/>
      <c r="H90" s="156"/>
      <c r="I90" s="193"/>
      <c r="J90" s="162"/>
      <c r="K90" s="189"/>
      <c r="L90" s="142"/>
      <c r="M90" s="159"/>
      <c r="N90" s="168"/>
      <c r="O90" s="142"/>
      <c r="P90" s="140"/>
      <c r="Q90" s="10"/>
      <c r="R90" s="25"/>
      <c r="S90" s="25"/>
      <c r="T90" s="25"/>
    </row>
    <row r="91" spans="1:20" ht="12" customHeight="1" x14ac:dyDescent="0.2">
      <c r="A91" s="195"/>
      <c r="B91" s="35"/>
      <c r="C91" s="143"/>
      <c r="D91" s="145"/>
      <c r="E91" s="147"/>
      <c r="F91" s="149"/>
      <c r="G91" s="151"/>
      <c r="H91" s="143"/>
      <c r="I91" s="153"/>
      <c r="J91" s="161"/>
      <c r="K91" s="187" t="s">
        <v>20</v>
      </c>
      <c r="L91" s="138" t="str">
        <f ca="1">IF(P91="00:00:00","",IF(AND(MONTH(P91)=4,DAY(P91)=1),ROUND(YEARFRAC(P91,DATE(IF(MONTH(NOW())&lt;4,YEAR(NOW())-1,YEAR(NOW())),4,1),1),0),ROUNDDOWN(YEARFRAC(P91,DATE(IF(MONTH(NOW())&lt;4,YEAR(NOW())-1,YEAR(NOW())),4,1),1),0)))</f>
        <v/>
      </c>
      <c r="M91" s="147"/>
      <c r="N91" s="164"/>
      <c r="O91" s="138" t="str">
        <f>IF(P91="00:00:00","",IF(AND(MONTH(P91)=4,DAY(P91)=1),IF(L91=60,"還暦",IF(L91=70,"古希",IF(L91=77,"喜寿",IF(L91&gt;79,"長寿","")))),IF(L91=60,"還暦",IF(L91=70,"古希",IF(L91=77,"喜寿",IF(L91&gt;79,"長寿",""))))))</f>
        <v/>
      </c>
      <c r="P91" s="140" t="str">
        <f>IF(OR(K91="00:00:00",K91="",K91=" ",K91="　"),"00:00:00",DATEVALUE(IF(LEFT(K91,1)&lt;"A",SUBSTITUTE(CONCATENATE("S",K91),":","/"),SUBSTITUTE(K91,":","/"))))</f>
        <v>00:00:00</v>
      </c>
      <c r="Q91" s="10"/>
      <c r="R91" s="25"/>
      <c r="T91" s="25"/>
    </row>
    <row r="92" spans="1:20" ht="18" customHeight="1" thickBot="1" x14ac:dyDescent="0.25">
      <c r="A92" s="196"/>
      <c r="B92" s="39"/>
      <c r="C92" s="144"/>
      <c r="D92" s="146"/>
      <c r="E92" s="148"/>
      <c r="F92" s="150"/>
      <c r="G92" s="152"/>
      <c r="H92" s="144"/>
      <c r="I92" s="154"/>
      <c r="J92" s="190"/>
      <c r="K92" s="188"/>
      <c r="L92" s="139"/>
      <c r="M92" s="148"/>
      <c r="N92" s="165"/>
      <c r="O92" s="139"/>
      <c r="P92" s="140"/>
      <c r="Q92" s="10"/>
      <c r="R92" s="25"/>
      <c r="S92" s="25"/>
      <c r="T92" s="25"/>
    </row>
    <row r="93" spans="1:20" ht="12" customHeight="1" thickTop="1" x14ac:dyDescent="0.2">
      <c r="A93" s="194" t="str">
        <f>CONCATENATE(IF(AND(D93&lt;&gt;"",D93&lt;&gt;" ",D93&lt;&gt;"　"),ASC(LEFT(A89,2))+1,""),IF(AND(D93&lt;&gt;"",D93&lt;&gt;" ",D93&lt;&gt;"　"),"　／　 ",""),IF(AND(D93&lt;&gt;"",D93&lt;&gt;" ",D93&lt;&gt;"　"),S2,""))</f>
        <v/>
      </c>
      <c r="B93" s="61"/>
      <c r="C93" s="218"/>
      <c r="D93" s="219"/>
      <c r="E93" s="220"/>
      <c r="F93" s="221"/>
      <c r="G93" s="151"/>
      <c r="H93" s="143"/>
      <c r="I93" s="193"/>
      <c r="J93" s="222"/>
      <c r="K93" s="187" t="s">
        <v>20</v>
      </c>
      <c r="L93" s="141" t="str">
        <f ca="1">IF(P93="00:00:00","",IF(AND(MONTH(P93)=4,DAY(P93)=1),ROUND(YEARFRAC(P93,DATE(IF(MONTH(NOW())&lt;4,YEAR(NOW())-1,YEAR(NOW())),4,1),1),0),ROUNDDOWN(YEARFRAC(P93,DATE(IF(MONTH(NOW())&lt;4,YEAR(NOW())-1,YEAR(NOW())),4,1),1),0)))</f>
        <v/>
      </c>
      <c r="M93" s="220"/>
      <c r="N93" s="223"/>
      <c r="O93" s="141" t="str">
        <f>IF(P93="00:00:00","",IF(AND(MONTH(P93)=4,DAY(P93)=1),IF(L93=60,"還暦",IF(L93=70,"古希",IF(L93=77,"喜寿",IF(L93&gt;79,"長寿","")))),IF(L93=60,"還暦",IF(L93=70,"古希",IF(L93=77,"喜寿",IF(L93&gt;79,"長寿",""))))))</f>
        <v/>
      </c>
      <c r="P93" s="140" t="str">
        <f>IF(OR(K93="00:00:00",K93="",K93=" ",K93="　"),"00:00:00",DATEVALUE(IF(LEFT(K93,1)&lt;"A",SUBSTITUTE(CONCATENATE("S",K93),":","/"),SUBSTITUTE(K93,":","/"))))</f>
        <v>00:00:00</v>
      </c>
      <c r="Q93" s="10"/>
      <c r="R93" s="25"/>
      <c r="T93" s="25"/>
    </row>
    <row r="94" spans="1:20" ht="18" customHeight="1" x14ac:dyDescent="0.2">
      <c r="A94" s="195"/>
      <c r="B94" s="38"/>
      <c r="C94" s="156"/>
      <c r="D94" s="158"/>
      <c r="E94" s="159"/>
      <c r="F94" s="160"/>
      <c r="G94" s="163"/>
      <c r="H94" s="156"/>
      <c r="I94" s="191"/>
      <c r="J94" s="162"/>
      <c r="K94" s="189"/>
      <c r="L94" s="142"/>
      <c r="M94" s="159"/>
      <c r="N94" s="168"/>
      <c r="O94" s="142"/>
      <c r="P94" s="140"/>
      <c r="Q94" s="10"/>
      <c r="R94" s="25"/>
      <c r="S94" s="25"/>
      <c r="T94" s="25"/>
    </row>
    <row r="95" spans="1:20" ht="12" customHeight="1" x14ac:dyDescent="0.2">
      <c r="A95" s="195"/>
      <c r="B95" s="35"/>
      <c r="C95" s="143"/>
      <c r="D95" s="145"/>
      <c r="E95" s="220"/>
      <c r="F95" s="221"/>
      <c r="G95" s="151"/>
      <c r="H95" s="143"/>
      <c r="I95" s="193"/>
      <c r="J95" s="161"/>
      <c r="K95" s="187" t="s">
        <v>20</v>
      </c>
      <c r="L95" s="138" t="str">
        <f ca="1">IF(P95="00:00:00","",IF(AND(MONTH(P95)=4,DAY(P95)=1),ROUND(YEARFRAC(P95,DATE(IF(MONTH(NOW())&lt;4,YEAR(NOW())-1,YEAR(NOW())),4,1),1),0),ROUNDDOWN(YEARFRAC(P95,DATE(IF(MONTH(NOW())&lt;4,YEAR(NOW())-1,YEAR(NOW())),4,1),1),0)))</f>
        <v/>
      </c>
      <c r="M95" s="147"/>
      <c r="N95" s="164"/>
      <c r="O95" s="138" t="str">
        <f>IF(P95="00:00:00","",IF(AND(MONTH(P95)=4,DAY(P95)=1),IF(L95=60,"還暦",IF(L95=70,"古希",IF(L95=77,"喜寿",IF(L95&gt;79,"長寿","")))),IF(L95=60,"還暦",IF(L95=70,"古希",IF(L95=77,"喜寿",IF(L95&gt;79,"長寿",""))))))</f>
        <v/>
      </c>
      <c r="P95" s="140" t="str">
        <f>IF(OR(K95="00:00:00",K95="",K95=" ",K95="　"),"00:00:00",DATEVALUE(IF(LEFT(K95,1)&lt;"A",SUBSTITUTE(CONCATENATE("S",K95),":","/"),SUBSTITUTE(K95,":","/"))))</f>
        <v>00:00:00</v>
      </c>
      <c r="Q95" s="10"/>
      <c r="R95" s="25"/>
      <c r="T95" s="25"/>
    </row>
    <row r="96" spans="1:20" ht="18" customHeight="1" thickBot="1" x14ac:dyDescent="0.25">
      <c r="A96" s="196"/>
      <c r="B96" s="38"/>
      <c r="C96" s="144"/>
      <c r="D96" s="146"/>
      <c r="E96" s="148"/>
      <c r="F96" s="150"/>
      <c r="G96" s="152"/>
      <c r="H96" s="144"/>
      <c r="I96" s="154"/>
      <c r="J96" s="190"/>
      <c r="K96" s="188"/>
      <c r="L96" s="139"/>
      <c r="M96" s="148"/>
      <c r="N96" s="165"/>
      <c r="O96" s="139"/>
      <c r="P96" s="140"/>
      <c r="Q96" s="10"/>
      <c r="R96" s="25"/>
      <c r="S96" s="25"/>
      <c r="T96" s="25"/>
    </row>
    <row r="97" spans="1:20" ht="12" customHeight="1" thickTop="1" x14ac:dyDescent="0.2">
      <c r="A97" s="194" t="str">
        <f>CONCATENATE(IF(AND(D97&lt;&gt;"",D97&lt;&gt;" ",D97&lt;&gt;"　"),ASC(LEFT(A93,2))+1,""),IF(AND(D97&lt;&gt;"",D97&lt;&gt;" ",D97&lt;&gt;"　"),"　／　 ",""),IF(AND(D97&lt;&gt;"",D97&lt;&gt;" ",D97&lt;&gt;"　"),S2,""))</f>
        <v/>
      </c>
      <c r="B97" s="40"/>
      <c r="C97" s="155"/>
      <c r="D97" s="157"/>
      <c r="E97" s="200"/>
      <c r="F97" s="201"/>
      <c r="G97" s="151"/>
      <c r="H97" s="143"/>
      <c r="I97" s="153"/>
      <c r="J97" s="161"/>
      <c r="K97" s="187" t="s">
        <v>20</v>
      </c>
      <c r="L97" s="141" t="str">
        <f ca="1">IF(P97="00:00:00","",IF(AND(MONTH(P97)=4,DAY(P97)=1),ROUND(YEARFRAC(P97,DATE(IF(MONTH(NOW())&lt;4,YEAR(NOW())-1,YEAR(NOW())),4,1),1),0),ROUNDDOWN(YEARFRAC(P97,DATE(IF(MONTH(NOW())&lt;4,YEAR(NOW())-1,YEAR(NOW())),4,1),1),0)))</f>
        <v/>
      </c>
      <c r="M97" s="147"/>
      <c r="N97" s="164"/>
      <c r="O97" s="141" t="str">
        <f>IF(P97="00:00:00","",IF(AND(MONTH(P97)=4,DAY(P97)=1),IF(L97=60,"還暦",IF(L97=70,"古希",IF(L97=77,"喜寿",IF(L97&gt;79,"長寿","")))),IF(L97=60,"還暦",IF(L97=70,"古希",IF(L97=77,"喜寿",IF(L97&gt;79,"長寿",""))))))</f>
        <v/>
      </c>
      <c r="P97" s="140" t="str">
        <f>IF(OR(K97="00:00:00",K97="",K97=" ",K97="　"),"00:00:00",DATEVALUE(IF(LEFT(K97,1)&lt;"A",SUBSTITUTE(CONCATENATE("S",K97),":","/"),SUBSTITUTE(K97,":","/"))))</f>
        <v>00:00:00</v>
      </c>
      <c r="Q97" s="10"/>
      <c r="R97" s="25"/>
      <c r="T97" s="25"/>
    </row>
    <row r="98" spans="1:20" ht="18" customHeight="1" x14ac:dyDescent="0.2">
      <c r="A98" s="195"/>
      <c r="B98" s="38"/>
      <c r="C98" s="156"/>
      <c r="D98" s="158"/>
      <c r="E98" s="159"/>
      <c r="F98" s="160"/>
      <c r="G98" s="163"/>
      <c r="H98" s="156"/>
      <c r="I98" s="193"/>
      <c r="J98" s="162"/>
      <c r="K98" s="189"/>
      <c r="L98" s="142"/>
      <c r="M98" s="159"/>
      <c r="N98" s="168"/>
      <c r="O98" s="142"/>
      <c r="P98" s="140"/>
      <c r="Q98" s="10"/>
      <c r="R98" s="25"/>
      <c r="T98" s="25"/>
    </row>
    <row r="99" spans="1:20" ht="12" customHeight="1" x14ac:dyDescent="0.2">
      <c r="A99" s="195"/>
      <c r="B99" s="35"/>
      <c r="C99" s="143"/>
      <c r="D99" s="145"/>
      <c r="E99" s="220"/>
      <c r="F99" s="221"/>
      <c r="G99" s="151"/>
      <c r="H99" s="143"/>
      <c r="I99" s="153"/>
      <c r="J99" s="161"/>
      <c r="K99" s="187" t="s">
        <v>20</v>
      </c>
      <c r="L99" s="138" t="str">
        <f ca="1">IF(P99="00:00:00","",IF(AND(MONTH(P99)=4,DAY(P99)=1),ROUND(YEARFRAC(P99,DATE(IF(MONTH(NOW())&lt;4,YEAR(NOW())-1,YEAR(NOW())),4,1),1),0),ROUNDDOWN(YEARFRAC(P99,DATE(IF(MONTH(NOW())&lt;4,YEAR(NOW())-1,YEAR(NOW())),4,1),1),0)))</f>
        <v/>
      </c>
      <c r="M99" s="147"/>
      <c r="N99" s="164"/>
      <c r="O99" s="138" t="str">
        <f>IF(P99="00:00:00","",IF(AND(MONTH(P99)=4,DAY(P99)=1),IF(L99=60,"還暦",IF(L99=70,"古希",IF(L99=77,"喜寿",IF(L99&gt;79,"長寿","")))),IF(L99=60,"還暦",IF(L99=70,"古希",IF(L99=77,"喜寿",IF(L99&gt;79,"長寿",""))))))</f>
        <v/>
      </c>
      <c r="P99" s="140" t="str">
        <f>IF(OR(K99="00:00:00",K99="",K99=" ",K99="　"),"00:00:00",DATEVALUE(IF(LEFT(K99,1)&lt;"A",SUBSTITUTE(CONCATENATE("S",K99),":","/"),SUBSTITUTE(K99,":","/"))))</f>
        <v>00:00:00</v>
      </c>
      <c r="Q99" s="10"/>
      <c r="R99" s="25"/>
      <c r="T99" s="25"/>
    </row>
    <row r="100" spans="1:20" ht="18" customHeight="1" thickBot="1" x14ac:dyDescent="0.25">
      <c r="A100" s="196"/>
      <c r="B100" s="38"/>
      <c r="C100" s="144"/>
      <c r="D100" s="146"/>
      <c r="E100" s="148"/>
      <c r="F100" s="150"/>
      <c r="G100" s="152"/>
      <c r="H100" s="144"/>
      <c r="I100" s="154"/>
      <c r="J100" s="190"/>
      <c r="K100" s="188"/>
      <c r="L100" s="139"/>
      <c r="M100" s="148"/>
      <c r="N100" s="165"/>
      <c r="O100" s="139"/>
      <c r="P100" s="140"/>
      <c r="Q100" s="10"/>
      <c r="R100" s="25"/>
      <c r="S100" s="25"/>
      <c r="T100" s="25"/>
    </row>
    <row r="101" spans="1:20" ht="12" customHeight="1" thickTop="1" x14ac:dyDescent="0.2">
      <c r="A101" s="194" t="str">
        <f>CONCATENATE(IF(AND(D101&lt;&gt;"",D101&lt;&gt;" ",D101&lt;&gt;"　"),ASC(LEFT(A97,2))+1,""),IF(AND(D101&lt;&gt;"",D101&lt;&gt;" ",D101&lt;&gt;"　"),"　／　 ",""),IF(AND(D101&lt;&gt;"",D101&lt;&gt;" ",D101&lt;&gt;"　"),S2,""))</f>
        <v/>
      </c>
      <c r="B101" s="40"/>
      <c r="C101" s="155"/>
      <c r="D101" s="157"/>
      <c r="E101" s="200"/>
      <c r="F101" s="201"/>
      <c r="G101" s="151"/>
      <c r="H101" s="143"/>
      <c r="I101" s="153"/>
      <c r="J101" s="161"/>
      <c r="K101" s="187" t="s">
        <v>20</v>
      </c>
      <c r="L101" s="141" t="str">
        <f ca="1">IF(P101="00:00:00","",IF(AND(MONTH(P101)=4,DAY(P101)=1),ROUND(YEARFRAC(P101,DATE(IF(MONTH(NOW())&lt;4,YEAR(NOW())-1,YEAR(NOW())),4,1),1),0),ROUNDDOWN(YEARFRAC(P101,DATE(IF(MONTH(NOW())&lt;4,YEAR(NOW())-1,YEAR(NOW())),4,1),1),0)))</f>
        <v/>
      </c>
      <c r="M101" s="147"/>
      <c r="N101" s="164"/>
      <c r="O101" s="141" t="str">
        <f>IF(P101="00:00:00","",IF(AND(MONTH(P101)=4,DAY(P101)=1),IF(L101=60,"還暦",IF(L101=70,"古希",IF(L101=77,"喜寿",IF(L101&gt;79,"長寿","")))),IF(L101=60,"還暦",IF(L101=70,"古希",IF(L101=77,"喜寿",IF(L101&gt;79,"長寿",""))))))</f>
        <v/>
      </c>
      <c r="P101" s="140" t="str">
        <f>IF(OR(K101="00:00:00",K101="",K101=" ",K101="　"),"00:00:00",DATEVALUE(IF(LEFT(K101,1)&lt;"A",SUBSTITUTE(CONCATENATE("S",K101),":","/"),SUBSTITUTE(K101,":","/"))))</f>
        <v>00:00:00</v>
      </c>
      <c r="Q101" s="10"/>
      <c r="R101" s="25"/>
      <c r="T101" s="25"/>
    </row>
    <row r="102" spans="1:20" ht="18" customHeight="1" x14ac:dyDescent="0.2">
      <c r="A102" s="195"/>
      <c r="B102" s="38"/>
      <c r="C102" s="156"/>
      <c r="D102" s="158"/>
      <c r="E102" s="159"/>
      <c r="F102" s="160"/>
      <c r="G102" s="163"/>
      <c r="H102" s="156"/>
      <c r="I102" s="191"/>
      <c r="J102" s="162"/>
      <c r="K102" s="189"/>
      <c r="L102" s="142"/>
      <c r="M102" s="159"/>
      <c r="N102" s="168"/>
      <c r="O102" s="142"/>
      <c r="P102" s="140"/>
      <c r="Q102" s="10"/>
      <c r="R102" s="25"/>
      <c r="S102" s="25"/>
      <c r="T102" s="25"/>
    </row>
    <row r="103" spans="1:20" ht="12" customHeight="1" x14ac:dyDescent="0.2">
      <c r="A103" s="195"/>
      <c r="B103" s="35"/>
      <c r="C103" s="143"/>
      <c r="D103" s="145"/>
      <c r="E103" s="220"/>
      <c r="F103" s="221"/>
      <c r="G103" s="151"/>
      <c r="H103" s="143"/>
      <c r="I103" s="193"/>
      <c r="J103" s="161"/>
      <c r="K103" s="187" t="s">
        <v>20</v>
      </c>
      <c r="L103" s="138" t="str">
        <f ca="1">IF(P103="00:00:00","",IF(AND(MONTH(P103)=4,DAY(P103)=1),ROUND(YEARFRAC(P103,DATE(IF(MONTH(NOW())&lt;4,YEAR(NOW())-1,YEAR(NOW())),4,1),1),0),ROUNDDOWN(YEARFRAC(P103,DATE(IF(MONTH(NOW())&lt;4,YEAR(NOW())-1,YEAR(NOW())),4,1),1),0)))</f>
        <v/>
      </c>
      <c r="M103" s="147"/>
      <c r="N103" s="164"/>
      <c r="O103" s="138" t="str">
        <f>IF(P103="00:00:00","",IF(AND(MONTH(P103)=4,DAY(P103)=1),IF(L103=60,"還暦",IF(L103=70,"古希",IF(L103=77,"喜寿",IF(L103&gt;79,"長寿","")))),IF(L103=60,"還暦",IF(L103=70,"古希",IF(L103=77,"喜寿",IF(L103&gt;79,"長寿",""))))))</f>
        <v/>
      </c>
      <c r="P103" s="140" t="str">
        <f>IF(OR(K103="00:00:00",K103="",K103=" ",K103="　"),"00:00:00",DATEVALUE(IF(LEFT(K103,1)&lt;"A",SUBSTITUTE(CONCATENATE("S",K103),":","/"),SUBSTITUTE(K103,":","/"))))</f>
        <v>00:00:00</v>
      </c>
      <c r="Q103" s="10"/>
      <c r="R103" s="25"/>
      <c r="T103" s="25"/>
    </row>
    <row r="104" spans="1:20" ht="18" customHeight="1" thickBot="1" x14ac:dyDescent="0.25">
      <c r="A104" s="196"/>
      <c r="B104" s="38"/>
      <c r="C104" s="144"/>
      <c r="D104" s="146"/>
      <c r="E104" s="148"/>
      <c r="F104" s="150"/>
      <c r="G104" s="152"/>
      <c r="H104" s="144"/>
      <c r="I104" s="154"/>
      <c r="J104" s="190"/>
      <c r="K104" s="188"/>
      <c r="L104" s="139"/>
      <c r="M104" s="148"/>
      <c r="N104" s="165"/>
      <c r="O104" s="139"/>
      <c r="P104" s="140"/>
      <c r="Q104" s="10"/>
      <c r="R104" s="25"/>
      <c r="S104" s="25"/>
      <c r="T104" s="25"/>
    </row>
    <row r="105" spans="1:20" ht="12" customHeight="1" thickTop="1" x14ac:dyDescent="0.2">
      <c r="A105" s="194" t="str">
        <f>CONCATENATE(IF(AND(D105&lt;&gt;"",D105&lt;&gt;" ",D105&lt;&gt;"　"),ASC(LEFT(A101,2))+1,""),IF(AND(D105&lt;&gt;"",D105&lt;&gt;" ",D105&lt;&gt;"　"),"　／　 ",""),IF(AND(D105&lt;&gt;"",D105&lt;&gt;" ",D105&lt;&gt;"　"),S2,""))</f>
        <v/>
      </c>
      <c r="B105" s="40"/>
      <c r="C105" s="155"/>
      <c r="D105" s="157"/>
      <c r="E105" s="200"/>
      <c r="F105" s="201"/>
      <c r="G105" s="151"/>
      <c r="H105" s="143"/>
      <c r="I105" s="153"/>
      <c r="J105" s="161"/>
      <c r="K105" s="187" t="s">
        <v>20</v>
      </c>
      <c r="L105" s="141" t="str">
        <f ca="1">IF(P105="00:00:00","",IF(AND(MONTH(P105)=4,DAY(P105)=1),ROUND(YEARFRAC(P105,DATE(IF(MONTH(NOW())&lt;4,YEAR(NOW())-1,YEAR(NOW())),4,1),1),0),ROUNDDOWN(YEARFRAC(P105,DATE(IF(MONTH(NOW())&lt;4,YEAR(NOW())-1,YEAR(NOW())),4,1),1),0)))</f>
        <v/>
      </c>
      <c r="M105" s="147"/>
      <c r="N105" s="164"/>
      <c r="O105" s="141" t="str">
        <f>IF(P105="00:00:00","",IF(AND(MONTH(P105)=4,DAY(P105)=1),IF(L105=60,"還暦",IF(L105=70,"古希",IF(L105=77,"喜寿",IF(L105&gt;79,"長寿","")))),IF(L105=60,"還暦",IF(L105=70,"古希",IF(L105=77,"喜寿",IF(L105&gt;79,"長寿",""))))))</f>
        <v/>
      </c>
      <c r="P105" s="140" t="str">
        <f>IF(OR(K105="00:00:00",K105="",K105=" ",K105="　"),"00:00:00",DATEVALUE(IF(LEFT(K105,1)&lt;"A",SUBSTITUTE(CONCATENATE("S",K105),":","/"),SUBSTITUTE(K105,":","/"))))</f>
        <v>00:00:00</v>
      </c>
      <c r="Q105" s="10"/>
      <c r="R105" s="25"/>
      <c r="T105" s="25"/>
    </row>
    <row r="106" spans="1:20" ht="18" customHeight="1" x14ac:dyDescent="0.2">
      <c r="A106" s="195"/>
      <c r="B106" s="38"/>
      <c r="C106" s="156"/>
      <c r="D106" s="158"/>
      <c r="E106" s="159"/>
      <c r="F106" s="160"/>
      <c r="G106" s="163"/>
      <c r="H106" s="156"/>
      <c r="I106" s="193"/>
      <c r="J106" s="162"/>
      <c r="K106" s="189"/>
      <c r="L106" s="142"/>
      <c r="M106" s="159"/>
      <c r="N106" s="168"/>
      <c r="O106" s="142"/>
      <c r="P106" s="140"/>
      <c r="Q106" s="10"/>
      <c r="R106" s="25"/>
      <c r="S106" s="25"/>
      <c r="T106" s="25"/>
    </row>
    <row r="107" spans="1:20" ht="12" customHeight="1" x14ac:dyDescent="0.2">
      <c r="A107" s="195"/>
      <c r="B107" s="35"/>
      <c r="C107" s="143"/>
      <c r="D107" s="145"/>
      <c r="E107" s="220"/>
      <c r="F107" s="221"/>
      <c r="G107" s="151"/>
      <c r="H107" s="143"/>
      <c r="I107" s="153"/>
      <c r="J107" s="161"/>
      <c r="K107" s="187" t="s">
        <v>20</v>
      </c>
      <c r="L107" s="138" t="str">
        <f ca="1">IF(P107="00:00:00","",IF(AND(MONTH(P107)=4,DAY(P107)=1),ROUND(YEARFRAC(P107,DATE(IF(MONTH(NOW())&lt;4,YEAR(NOW())-1,YEAR(NOW())),4,1),1),0),ROUNDDOWN(YEARFRAC(P107,DATE(IF(MONTH(NOW())&lt;4,YEAR(NOW())-1,YEAR(NOW())),4,1),1),0)))</f>
        <v/>
      </c>
      <c r="M107" s="147"/>
      <c r="N107" s="164"/>
      <c r="O107" s="138" t="str">
        <f>IF(P107="00:00:00","",IF(AND(MONTH(P107)=4,DAY(P107)=1),IF(L107=60,"還暦",IF(L107=70,"古希",IF(L107=77,"喜寿",IF(L107&gt;79,"長寿","")))),IF(L107=60,"還暦",IF(L107=70,"古希",IF(L107=77,"喜寿",IF(L107&gt;79,"長寿",""))))))</f>
        <v/>
      </c>
      <c r="P107" s="140" t="str">
        <f>IF(OR(K107="00:00:00",K107="",K107=" ",K107="　"),"00:00:00",DATEVALUE(IF(LEFT(K107,1)&lt;"A",SUBSTITUTE(CONCATENATE("S",K107),":","/"),SUBSTITUTE(K107,":","/"))))</f>
        <v>00:00:00</v>
      </c>
      <c r="Q107" s="10"/>
      <c r="R107" s="25"/>
      <c r="T107" s="25"/>
    </row>
    <row r="108" spans="1:20" ht="18" customHeight="1" thickBot="1" x14ac:dyDescent="0.25">
      <c r="A108" s="196"/>
      <c r="B108" s="38"/>
      <c r="C108" s="144"/>
      <c r="D108" s="146"/>
      <c r="E108" s="148"/>
      <c r="F108" s="150"/>
      <c r="G108" s="152"/>
      <c r="H108" s="144"/>
      <c r="I108" s="154"/>
      <c r="J108" s="190"/>
      <c r="K108" s="188"/>
      <c r="L108" s="139"/>
      <c r="M108" s="148"/>
      <c r="N108" s="165"/>
      <c r="O108" s="139"/>
      <c r="P108" s="140"/>
      <c r="Q108" s="10"/>
      <c r="R108" s="25"/>
      <c r="S108" s="25"/>
      <c r="T108" s="25"/>
    </row>
    <row r="109" spans="1:20" ht="12" customHeight="1" thickTop="1" x14ac:dyDescent="0.2">
      <c r="A109" s="194" t="str">
        <f>CONCATENATE(IF(AND(D109&lt;&gt;"",D109&lt;&gt;" ",D109&lt;&gt;"　"),ASC(LEFT(A105,2))+1,""),IF(AND(D109&lt;&gt;"",D109&lt;&gt;" ",D109&lt;&gt;"　"),"　／　 ",""),IF(AND(D109&lt;&gt;"",D109&lt;&gt;" ",D109&lt;&gt;"　"),S2,""))</f>
        <v/>
      </c>
      <c r="B109" s="40"/>
      <c r="C109" s="155"/>
      <c r="D109" s="157"/>
      <c r="E109" s="200"/>
      <c r="F109" s="201"/>
      <c r="G109" s="151"/>
      <c r="H109" s="143"/>
      <c r="I109" s="153"/>
      <c r="J109" s="161"/>
      <c r="K109" s="187" t="s">
        <v>20</v>
      </c>
      <c r="L109" s="141" t="str">
        <f ca="1">IF(P109="00:00:00","",IF(AND(MONTH(P109)=4,DAY(P109)=1),ROUND(YEARFRAC(P109,DATE(IF(MONTH(NOW())&lt;4,YEAR(NOW())-1,YEAR(NOW())),4,1),1),0),ROUNDDOWN(YEARFRAC(P109,DATE(IF(MONTH(NOW())&lt;4,YEAR(NOW())-1,YEAR(NOW())),4,1),1),0)))</f>
        <v/>
      </c>
      <c r="M109" s="147"/>
      <c r="N109" s="164"/>
      <c r="O109" s="141" t="str">
        <f>IF(P109="00:00:00","",IF(AND(MONTH(P109)=4,DAY(P109)=1),IF(L109=60,"還暦",IF(L109=70,"古希",IF(L109=77,"喜寿",IF(L109&gt;79,"長寿","")))),IF(L109=60,"還暦",IF(L109=70,"古希",IF(L109=77,"喜寿",IF(L109&gt;79,"長寿",""))))))</f>
        <v/>
      </c>
      <c r="P109" s="140" t="str">
        <f>IF(OR(K109="00:00:00",K109="",K109=" ",K109="　"),"00:00:00",DATEVALUE(IF(LEFT(K109,1)&lt;"A",SUBSTITUTE(CONCATENATE("S",K109),":","/"),SUBSTITUTE(K109,":","/"))))</f>
        <v>00:00:00</v>
      </c>
      <c r="Q109" s="10"/>
      <c r="R109" s="25"/>
      <c r="T109" s="25"/>
    </row>
    <row r="110" spans="1:20" ht="18" customHeight="1" x14ac:dyDescent="0.2">
      <c r="A110" s="195"/>
      <c r="B110" s="38"/>
      <c r="C110" s="156"/>
      <c r="D110" s="158"/>
      <c r="E110" s="159"/>
      <c r="F110" s="160"/>
      <c r="G110" s="163"/>
      <c r="H110" s="156"/>
      <c r="I110" s="191"/>
      <c r="J110" s="162"/>
      <c r="K110" s="189"/>
      <c r="L110" s="142"/>
      <c r="M110" s="159"/>
      <c r="N110" s="168"/>
      <c r="O110" s="142"/>
      <c r="P110" s="140"/>
      <c r="Q110" s="10"/>
      <c r="R110" s="25"/>
      <c r="S110" s="25"/>
      <c r="T110" s="25"/>
    </row>
    <row r="111" spans="1:20" ht="12" customHeight="1" x14ac:dyDescent="0.2">
      <c r="A111" s="195"/>
      <c r="B111" s="35"/>
      <c r="C111" s="143"/>
      <c r="D111" s="145"/>
      <c r="E111" s="147"/>
      <c r="F111" s="149"/>
      <c r="G111" s="151"/>
      <c r="H111" s="143"/>
      <c r="I111" s="153"/>
      <c r="J111" s="161"/>
      <c r="K111" s="187" t="s">
        <v>20</v>
      </c>
      <c r="L111" s="138" t="str">
        <f ca="1">IF(P111="00:00:00","",IF(AND(MONTH(P111)=4,DAY(P111)=1),ROUND(YEARFRAC(P111,DATE(IF(MONTH(NOW())&lt;4,YEAR(NOW())-1,YEAR(NOW())),4,1),1),0),ROUNDDOWN(YEARFRAC(P111,DATE(IF(MONTH(NOW())&lt;4,YEAR(NOW())-1,YEAR(NOW())),4,1),1),0)))</f>
        <v/>
      </c>
      <c r="M111" s="147"/>
      <c r="N111" s="164"/>
      <c r="O111" s="138" t="str">
        <f>IF(P111="00:00:00","",IF(AND(MONTH(P111)=4,DAY(P111)=1),IF(L111=60,"還暦",IF(L111=70,"古希",IF(L111=77,"喜寿",IF(L111&gt;79,"長寿","")))),IF(L111=60,"還暦",IF(L111=70,"古希",IF(L111=77,"喜寿",IF(L111&gt;79,"長寿",""))))))</f>
        <v/>
      </c>
      <c r="P111" s="140" t="str">
        <f>IF(OR(K111="00:00:00",K111="",K111=" ",K111="　"),"00:00:00",DATEVALUE(IF(LEFT(K111,1)&lt;"A",SUBSTITUTE(CONCATENATE("S",K111),":","/"),SUBSTITUTE(K111,":","/"))))</f>
        <v>00:00:00</v>
      </c>
      <c r="Q111" s="10"/>
      <c r="R111" s="25"/>
      <c r="T111" s="25"/>
    </row>
    <row r="112" spans="1:20" ht="18" customHeight="1" x14ac:dyDescent="0.2">
      <c r="A112" s="247"/>
      <c r="B112" s="38"/>
      <c r="C112" s="156"/>
      <c r="D112" s="158"/>
      <c r="E112" s="159"/>
      <c r="F112" s="160"/>
      <c r="G112" s="163"/>
      <c r="H112" s="156"/>
      <c r="I112" s="191"/>
      <c r="J112" s="162"/>
      <c r="K112" s="189"/>
      <c r="L112" s="142"/>
      <c r="M112" s="159"/>
      <c r="N112" s="168"/>
      <c r="O112" s="142"/>
      <c r="P112" s="140"/>
      <c r="Q112" s="10"/>
      <c r="R112" s="25"/>
      <c r="S112" s="25"/>
      <c r="T112" s="25"/>
    </row>
    <row r="113" spans="1:20" ht="18" customHeight="1" x14ac:dyDescent="0.2">
      <c r="A113" s="231" t="s">
        <v>67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30"/>
      <c r="Q113" s="10"/>
      <c r="R113" s="25"/>
      <c r="S113" s="25"/>
      <c r="T113" s="25"/>
    </row>
    <row r="114" spans="1:20" ht="19.5" customHeight="1" x14ac:dyDescent="0.2">
      <c r="A114" s="31" t="s">
        <v>66</v>
      </c>
      <c r="B114" s="27"/>
      <c r="C114" s="10"/>
      <c r="D114" s="10"/>
      <c r="E114" s="22"/>
      <c r="F114" s="22"/>
      <c r="G114" s="10"/>
      <c r="H114" s="22"/>
      <c r="I114" s="22"/>
      <c r="J114" s="10"/>
      <c r="K114" s="10"/>
      <c r="L114" s="10"/>
      <c r="M114" s="10"/>
      <c r="N114" s="10"/>
      <c r="O114" s="10"/>
      <c r="P114" s="2"/>
      <c r="Q114" s="10"/>
      <c r="R114" s="25"/>
      <c r="S114" s="25"/>
      <c r="T114" s="25"/>
    </row>
    <row r="115" spans="1:20" ht="27.75" customHeight="1" x14ac:dyDescent="0.2">
      <c r="A115" s="232" t="str">
        <f>A58</f>
        <v>様式１　　第　４９　回　全日本レディースソフトテニス個人戦大会　申込書</v>
      </c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14"/>
      <c r="Q115" s="24"/>
      <c r="R115" s="25"/>
      <c r="S115" s="25"/>
      <c r="T115" s="25"/>
    </row>
    <row r="116" spans="1:20" ht="23.25" customHeight="1" x14ac:dyDescent="0.2">
      <c r="A116" s="233" t="str">
        <f>IF($A$2=0,"",$A$2)</f>
        <v xml:space="preserve">種別　（ </v>
      </c>
      <c r="B116" s="229"/>
      <c r="C116" s="52" t="str">
        <f>C59</f>
        <v>）（</v>
      </c>
      <c r="D116" s="53" t="str">
        <f>IF($D$2=0,"",$D$2)</f>
        <v/>
      </c>
      <c r="E116" s="98" t="str">
        <f>E59</f>
        <v>支部　）</v>
      </c>
      <c r="F116" s="99"/>
      <c r="G116" s="99"/>
      <c r="H116" s="54"/>
      <c r="I116" s="55"/>
      <c r="J116" s="55"/>
      <c r="K116" s="55"/>
      <c r="L116" s="56" t="str">
        <f>L59</f>
        <v>令和</v>
      </c>
      <c r="M116" s="57" t="str">
        <f>M59</f>
        <v>年</v>
      </c>
      <c r="N116" s="57" t="str">
        <f>N59</f>
        <v>月</v>
      </c>
      <c r="O116" s="57" t="str">
        <f>O59</f>
        <v>日</v>
      </c>
      <c r="Q116" s="26"/>
      <c r="R116" s="25"/>
      <c r="S116" s="25"/>
      <c r="T116" s="25"/>
    </row>
    <row r="117" spans="1:20" ht="13.5" customHeight="1" x14ac:dyDescent="0.2">
      <c r="A117" s="234" t="str">
        <f>A60</f>
        <v>申込責任者氏名</v>
      </c>
      <c r="B117" s="235"/>
      <c r="C117" s="236"/>
      <c r="D117" s="93" t="str">
        <f>D60</f>
        <v>申込責任者</v>
      </c>
      <c r="E117" s="237" t="str">
        <f>E60</f>
        <v>〒</v>
      </c>
      <c r="F117" s="238"/>
      <c r="G117" s="58" t="str">
        <f>G60</f>
        <v>－</v>
      </c>
      <c r="H117" s="59" t="str">
        <f>IF($H$3=0,"",$H$3)</f>
        <v/>
      </c>
      <c r="I117" s="238" t="str">
        <f>IF($I$3=0,"",$I$3)</f>
        <v/>
      </c>
      <c r="J117" s="239"/>
      <c r="K117" s="240"/>
      <c r="L117" s="138" t="str">
        <f>L60</f>
        <v>℡</v>
      </c>
      <c r="M117" s="254" t="str">
        <f>IF($M$3=0,"",$M$3)</f>
        <v/>
      </c>
      <c r="N117" s="255"/>
      <c r="O117" s="256"/>
      <c r="P117" s="5"/>
      <c r="Q117" s="27"/>
      <c r="R117" s="25"/>
      <c r="S117" s="25"/>
      <c r="T117" s="25"/>
    </row>
    <row r="118" spans="1:20" ht="21.75" customHeight="1" x14ac:dyDescent="0.2">
      <c r="A118" s="244" t="str">
        <f>IF($A$4=0,"",$A$4)</f>
        <v/>
      </c>
      <c r="B118" s="245"/>
      <c r="C118" s="246"/>
      <c r="D118" s="94" t="str">
        <f>D61</f>
        <v>住　　所</v>
      </c>
      <c r="E118" s="241" t="str">
        <f>IF($E$4=0,"",$E$4)</f>
        <v/>
      </c>
      <c r="F118" s="242"/>
      <c r="G118" s="242"/>
      <c r="H118" s="242"/>
      <c r="I118" s="242"/>
      <c r="J118" s="242"/>
      <c r="K118" s="243"/>
      <c r="L118" s="224"/>
      <c r="M118" s="257"/>
      <c r="N118" s="258"/>
      <c r="O118" s="259"/>
      <c r="P118" s="5"/>
      <c r="Q118" s="27"/>
      <c r="R118" s="25"/>
      <c r="S118" s="25"/>
      <c r="T118" s="25"/>
    </row>
    <row r="119" spans="1:20" ht="20.25" customHeight="1" x14ac:dyDescent="0.2">
      <c r="A119" s="32" t="s">
        <v>19</v>
      </c>
      <c r="B119" s="13"/>
      <c r="C119" s="13"/>
      <c r="D119" s="13"/>
      <c r="E119" s="13"/>
      <c r="F119" s="13"/>
      <c r="G119" s="19"/>
      <c r="H119" s="13"/>
      <c r="I119" s="13"/>
      <c r="J119" s="13"/>
      <c r="K119" s="13"/>
      <c r="L119" s="13"/>
      <c r="M119" s="13"/>
      <c r="N119" s="13"/>
      <c r="O119" s="13"/>
      <c r="P119" s="12"/>
      <c r="Q119" s="19"/>
      <c r="R119" s="25"/>
      <c r="S119" s="25"/>
      <c r="T119" s="25"/>
    </row>
    <row r="120" spans="1:20" ht="13.5" customHeight="1" x14ac:dyDescent="0.2">
      <c r="A120" s="133" t="s">
        <v>2</v>
      </c>
      <c r="B120" s="33" t="s">
        <v>3</v>
      </c>
      <c r="C120" s="210" t="s">
        <v>4</v>
      </c>
      <c r="D120" s="212" t="s">
        <v>12</v>
      </c>
      <c r="E120" s="214" t="s">
        <v>5</v>
      </c>
      <c r="F120" s="215"/>
      <c r="G120" s="215"/>
      <c r="H120" s="215"/>
      <c r="I120" s="216"/>
      <c r="J120" s="166" t="s">
        <v>6</v>
      </c>
      <c r="K120" s="166" t="s">
        <v>8</v>
      </c>
      <c r="L120" s="133" t="s">
        <v>7</v>
      </c>
      <c r="M120" s="135" t="s">
        <v>9</v>
      </c>
      <c r="N120" s="136"/>
      <c r="O120" s="133" t="s">
        <v>10</v>
      </c>
      <c r="P120" s="7"/>
      <c r="Q120" s="8"/>
      <c r="R120" s="25"/>
      <c r="S120" s="25"/>
      <c r="T120" s="25"/>
    </row>
    <row r="121" spans="1:20" x14ac:dyDescent="0.2">
      <c r="A121" s="134"/>
      <c r="B121" s="34" t="s">
        <v>11</v>
      </c>
      <c r="C121" s="211"/>
      <c r="D121" s="213"/>
      <c r="E121" s="3" t="s">
        <v>13</v>
      </c>
      <c r="F121" s="95" t="s">
        <v>14</v>
      </c>
      <c r="G121" s="135" t="s">
        <v>15</v>
      </c>
      <c r="H121" s="208"/>
      <c r="I121" s="96" t="s">
        <v>16</v>
      </c>
      <c r="J121" s="167"/>
      <c r="K121" s="167"/>
      <c r="L121" s="134"/>
      <c r="M121" s="3" t="s">
        <v>17</v>
      </c>
      <c r="N121" s="4" t="s">
        <v>18</v>
      </c>
      <c r="O121" s="137"/>
      <c r="P121" s="9"/>
      <c r="Q121" s="10"/>
      <c r="R121" s="25"/>
      <c r="S121" s="25"/>
      <c r="T121" s="25"/>
    </row>
    <row r="122" spans="1:20" ht="12" customHeight="1" x14ac:dyDescent="0.2">
      <c r="A122" s="195" t="str">
        <f>CONCATENATE(IF(AND(D122&lt;&gt;"",D122&lt;&gt;" ",D122&lt;&gt;"　"),ASC(LEFT(A109,2))+1,""),IF(AND(D122&lt;&gt;"",D122&lt;&gt;" ",D122&lt;&gt;"　"),"　／　 ",""),IF(AND(D122&lt;&gt;"",D122&lt;&gt;" ",D122&lt;&gt;"　"),S2,""))</f>
        <v/>
      </c>
      <c r="B122" s="35"/>
      <c r="C122" s="143"/>
      <c r="D122" s="145"/>
      <c r="E122" s="147"/>
      <c r="F122" s="149"/>
      <c r="G122" s="151"/>
      <c r="H122" s="143"/>
      <c r="I122" s="153"/>
      <c r="J122" s="161"/>
      <c r="K122" s="187" t="s">
        <v>27</v>
      </c>
      <c r="L122" s="138" t="str">
        <f ca="1">IF(P122="00:00:00","",IF(AND(MONTH(P122)=4,DAY(P122)=1),ROUND(YEARFRAC(P122,DATE(IF(MONTH(NOW())&lt;4,YEAR(NOW())-1,YEAR(NOW())),4,1),1),0),ROUNDDOWN(YEARFRAC(P122,DATE(IF(MONTH(NOW())&lt;4,YEAR(NOW())-1,YEAR(NOW())),4,1),1),0)))</f>
        <v/>
      </c>
      <c r="M122" s="147"/>
      <c r="N122" s="164"/>
      <c r="O122" s="138" t="str">
        <f>IF(P122="00:00:00","",IF(AND(MONTH(P122)=4,DAY(P122)=1),IF(L122=60,"還暦",IF(L122=70,"古希",IF(L122=77,"喜寿",IF(L122&gt;79,"長寿","")))),IF(L122=60,"還暦",IF(L122=70,"古希",IF(L122=77,"喜寿",IF(L122&gt;79,"長寿",""))))))</f>
        <v/>
      </c>
      <c r="P122" s="140" t="str">
        <f>IF(OR(K122="00:00:00",K122="",K122=" ",K122="　"),"00:00:00",DATEVALUE(IF(LEFT(K122,1)&lt;"A",SUBSTITUTE(CONCATENATE("S",K122),":","/"),SUBSTITUTE(K122,":","/"))))</f>
        <v>00:00:00</v>
      </c>
      <c r="Q122" s="10"/>
      <c r="R122" s="25"/>
      <c r="T122" s="25"/>
    </row>
    <row r="123" spans="1:20" ht="18" customHeight="1" x14ac:dyDescent="0.2">
      <c r="A123" s="195"/>
      <c r="B123" s="36"/>
      <c r="C123" s="156"/>
      <c r="D123" s="158"/>
      <c r="E123" s="159"/>
      <c r="F123" s="160"/>
      <c r="G123" s="163"/>
      <c r="H123" s="156"/>
      <c r="I123" s="191"/>
      <c r="J123" s="162"/>
      <c r="K123" s="189"/>
      <c r="L123" s="142"/>
      <c r="M123" s="159"/>
      <c r="N123" s="168"/>
      <c r="O123" s="142"/>
      <c r="P123" s="140"/>
      <c r="Q123" s="10"/>
      <c r="R123" s="25"/>
      <c r="S123" s="28"/>
      <c r="T123" s="25"/>
    </row>
    <row r="124" spans="1:20" ht="12" customHeight="1" x14ac:dyDescent="0.2">
      <c r="A124" s="195"/>
      <c r="B124" s="35"/>
      <c r="C124" s="143"/>
      <c r="D124" s="145"/>
      <c r="E124" s="147"/>
      <c r="F124" s="149"/>
      <c r="G124" s="151"/>
      <c r="H124" s="143"/>
      <c r="I124" s="153"/>
      <c r="J124" s="161"/>
      <c r="K124" s="187" t="s">
        <v>27</v>
      </c>
      <c r="L124" s="138" t="str">
        <f ca="1">IF(P124="00:00:00","",IF(AND(MONTH(P124)=4,DAY(P124)=1),ROUND(YEARFRAC(P124,DATE(IF(MONTH(NOW())&lt;4,YEAR(NOW())-1,YEAR(NOW())),4,1),1),0),ROUNDDOWN(YEARFRAC(P124,DATE(IF(MONTH(NOW())&lt;4,YEAR(NOW())-1,YEAR(NOW())),4,1),1),0)))</f>
        <v/>
      </c>
      <c r="M124" s="147"/>
      <c r="N124" s="164"/>
      <c r="O124" s="138" t="str">
        <f>IF(P124="00:00:00","",IF(AND(MONTH(P124)=4,DAY(P124)=1),IF(L124=60,"還暦",IF(L124=70,"古希",IF(L124=77,"喜寿",IF(L124&gt;79,"長寿","")))),IF(L124=60,"還暦",IF(L124=70,"古希",IF(L124=77,"喜寿",IF(L124&gt;79,"長寿",""))))))</f>
        <v/>
      </c>
      <c r="P124" s="140" t="str">
        <f>IF(OR(K124="00:00:00",K124="",K124=" ",K124="　"),"00:00:00",DATEVALUE(IF(LEFT(K124,1)&lt;"A",SUBSTITUTE(CONCATENATE("S",K124),":","/"),SUBSTITUTE(K124,":","/"))))</f>
        <v>00:00:00</v>
      </c>
      <c r="Q124" s="10"/>
      <c r="R124" s="25"/>
      <c r="T124" s="25"/>
    </row>
    <row r="125" spans="1:20" ht="18" customHeight="1" thickBot="1" x14ac:dyDescent="0.25">
      <c r="A125" s="196"/>
      <c r="B125" s="36"/>
      <c r="C125" s="144"/>
      <c r="D125" s="146"/>
      <c r="E125" s="148"/>
      <c r="F125" s="150"/>
      <c r="G125" s="152"/>
      <c r="H125" s="144"/>
      <c r="I125" s="154"/>
      <c r="J125" s="190"/>
      <c r="K125" s="188"/>
      <c r="L125" s="139"/>
      <c r="M125" s="148"/>
      <c r="N125" s="165"/>
      <c r="O125" s="139"/>
      <c r="P125" s="140"/>
      <c r="Q125" s="10"/>
      <c r="R125" s="25"/>
      <c r="S125" s="25"/>
      <c r="T125" s="25"/>
    </row>
    <row r="126" spans="1:20" ht="12" customHeight="1" thickTop="1" x14ac:dyDescent="0.2">
      <c r="A126" s="194" t="str">
        <f>CONCATENATE(IF(AND(D126&lt;&gt;"",D126&lt;&gt;" ",D126&lt;&gt;"　"),ASC(LEFT(A122,2))+1,""),IF(AND(D126&lt;&gt;"",D126&lt;&gt;" ",D126&lt;&gt;"　"),"　／　 ",""),IF(AND(D126&lt;&gt;"",D126&lt;&gt;" ",D126&lt;&gt;"　"),S2,""))</f>
        <v/>
      </c>
      <c r="B126" s="40"/>
      <c r="C126" s="155"/>
      <c r="D126" s="157"/>
      <c r="E126" s="147"/>
      <c r="F126" s="149"/>
      <c r="G126" s="151"/>
      <c r="H126" s="143"/>
      <c r="I126" s="192"/>
      <c r="J126" s="161"/>
      <c r="K126" s="187" t="s">
        <v>20</v>
      </c>
      <c r="L126" s="141" t="str">
        <f ca="1">IF(P126="00:00:00","",IF(AND(MONTH(P126)=4,DAY(P126)=1),ROUND(YEARFRAC(P126,DATE(IF(MONTH(NOW())&lt;4,YEAR(NOW())-1,YEAR(NOW())),4,1),1),0),ROUNDDOWN(YEARFRAC(P126,DATE(IF(MONTH(NOW())&lt;4,YEAR(NOW())-1,YEAR(NOW())),4,1),1),0)))</f>
        <v/>
      </c>
      <c r="M126" s="147"/>
      <c r="N126" s="164"/>
      <c r="O126" s="141" t="str">
        <f>IF(P126="00:00:00","",IF(AND(MONTH(P126)=4,DAY(P126)=1),IF(L126=60,"還暦",IF(L126=70,"古希",IF(L126=77,"喜寿",IF(L126&gt;79,"長寿","")))),IF(L126=60,"還暦",IF(L126=70,"古希",IF(L126=77,"喜寿",IF(L126&gt;79,"長寿",""))))))</f>
        <v/>
      </c>
      <c r="P126" s="140" t="str">
        <f>IF(OR(K126="00:00:00",K126="",K126=" ",K126="　"),"00:00:00",DATEVALUE(IF(LEFT(K126,1)&lt;"A",SUBSTITUTE(CONCATENATE("S",K126),":","/"),SUBSTITUTE(K126,":","/"))))</f>
        <v>00:00:00</v>
      </c>
      <c r="Q126" s="10"/>
      <c r="R126" s="25"/>
      <c r="T126" s="25"/>
    </row>
    <row r="127" spans="1:20" ht="18" customHeight="1" x14ac:dyDescent="0.2">
      <c r="A127" s="195"/>
      <c r="B127" s="37"/>
      <c r="C127" s="156"/>
      <c r="D127" s="158"/>
      <c r="E127" s="159"/>
      <c r="F127" s="160"/>
      <c r="G127" s="163"/>
      <c r="H127" s="156"/>
      <c r="I127" s="191"/>
      <c r="J127" s="162"/>
      <c r="K127" s="189"/>
      <c r="L127" s="142"/>
      <c r="M127" s="159"/>
      <c r="N127" s="168"/>
      <c r="O127" s="142"/>
      <c r="P127" s="140"/>
      <c r="Q127" s="10"/>
      <c r="R127" s="25"/>
      <c r="S127" s="25"/>
      <c r="T127" s="25"/>
    </row>
    <row r="128" spans="1:20" ht="12" customHeight="1" x14ac:dyDescent="0.2">
      <c r="A128" s="195"/>
      <c r="B128" s="35"/>
      <c r="C128" s="143"/>
      <c r="D128" s="145"/>
      <c r="E128" s="147"/>
      <c r="F128" s="149"/>
      <c r="G128" s="151"/>
      <c r="H128" s="143"/>
      <c r="I128" s="153"/>
      <c r="J128" s="161"/>
      <c r="K128" s="187" t="s">
        <v>20</v>
      </c>
      <c r="L128" s="138" t="str">
        <f ca="1">IF(P128="00:00:00","",IF(AND(MONTH(P128)=4,DAY(P128)=1),ROUND(YEARFRAC(P128,DATE(IF(MONTH(NOW())&lt;4,YEAR(NOW())-1,YEAR(NOW())),4,1),1),0),ROUNDDOWN(YEARFRAC(P128,DATE(IF(MONTH(NOW())&lt;4,YEAR(NOW())-1,YEAR(NOW())),4,1),1),0)))</f>
        <v/>
      </c>
      <c r="M128" s="147"/>
      <c r="N128" s="164"/>
      <c r="O128" s="138" t="str">
        <f>IF(P128="00:00:00","",IF(AND(MONTH(P128)=4,DAY(P128)=1),IF(L128=60,"還暦",IF(L128=70,"古希",IF(L128=77,"喜寿",IF(L128&gt;79,"長寿","")))),IF(L128=60,"還暦",IF(L128=70,"古希",IF(L128=77,"喜寿",IF(L128&gt;79,"長寿",""))))))</f>
        <v/>
      </c>
      <c r="P128" s="140" t="str">
        <f>IF(OR(K128="00:00:00",K128="",K128=" ",K128="　"),"00:00:00",DATEVALUE(IF(LEFT(K128,1)&lt;"A",SUBSTITUTE(CONCATENATE("S",K128),":","/"),SUBSTITUTE(K128,":","/"))))</f>
        <v>00:00:00</v>
      </c>
      <c r="Q128" s="10"/>
      <c r="R128" s="25"/>
      <c r="T128" s="25"/>
    </row>
    <row r="129" spans="1:20" ht="18" customHeight="1" thickBot="1" x14ac:dyDescent="0.25">
      <c r="A129" s="196"/>
      <c r="B129" s="38"/>
      <c r="C129" s="144"/>
      <c r="D129" s="146"/>
      <c r="E129" s="148"/>
      <c r="F129" s="150"/>
      <c r="G129" s="152"/>
      <c r="H129" s="144"/>
      <c r="I129" s="154"/>
      <c r="J129" s="190"/>
      <c r="K129" s="188"/>
      <c r="L129" s="139"/>
      <c r="M129" s="148"/>
      <c r="N129" s="165"/>
      <c r="O129" s="139"/>
      <c r="P129" s="140"/>
      <c r="Q129" s="10"/>
      <c r="R129" s="25"/>
      <c r="S129" s="25"/>
      <c r="T129" s="25"/>
    </row>
    <row r="130" spans="1:20" ht="12" customHeight="1" thickTop="1" x14ac:dyDescent="0.2">
      <c r="A130" s="194" t="str">
        <f>CONCATENATE(IF(AND(D130&lt;&gt;"",D130&lt;&gt;" ",D130&lt;&gt;"　"),ASC(LEFT(A126,2))+1,""),IF(AND(D130&lt;&gt;"",D130&lt;&gt;" ",D130&lt;&gt;"　"),"　／　 ",""),IF(AND(D130&lt;&gt;"",D130&lt;&gt;" ",D130&lt;&gt;"　"),S2,""))</f>
        <v/>
      </c>
      <c r="B130" s="40"/>
      <c r="C130" s="155"/>
      <c r="D130" s="157"/>
      <c r="E130" s="200"/>
      <c r="F130" s="201"/>
      <c r="G130" s="151"/>
      <c r="H130" s="143"/>
      <c r="I130" s="192"/>
      <c r="J130" s="186"/>
      <c r="K130" s="187" t="s">
        <v>20</v>
      </c>
      <c r="L130" s="141" t="str">
        <f ca="1">IF(P130="00:00:00","",IF(AND(MONTH(P130)=4,DAY(P130)=1),ROUND(YEARFRAC(P130,DATE(IF(MONTH(NOW())&lt;4,YEAR(NOW())-1,YEAR(NOW())),4,1),1),0),ROUNDDOWN(YEARFRAC(P130,DATE(IF(MONTH(NOW())&lt;4,YEAR(NOW())-1,YEAR(NOW())),4,1),1),0)))</f>
        <v/>
      </c>
      <c r="M130" s="200"/>
      <c r="N130" s="217"/>
      <c r="O130" s="141" t="str">
        <f>IF(P130="00:00:00","",IF(AND(MONTH(P130)=4,DAY(P130)=1),IF(L130=60,"還暦",IF(L130=70,"古希",IF(L130=77,"喜寿",IF(L130&gt;79,"長寿","")))),IF(L130=60,"還暦",IF(L130=70,"古希",IF(L130=77,"喜寿",IF(L130&gt;79,"長寿",""))))))</f>
        <v/>
      </c>
      <c r="P130" s="140" t="str">
        <f>IF(OR(K130="00:00:00",K130="",K130=" ",K130="　"),"00:00:00",DATEVALUE(IF(LEFT(K130,1)&lt;"A",SUBSTITUTE(CONCATENATE("S",K130),":","/"),SUBSTITUTE(K130,":","/"))))</f>
        <v>00:00:00</v>
      </c>
      <c r="Q130" s="10"/>
      <c r="R130" s="25"/>
      <c r="T130" s="25"/>
    </row>
    <row r="131" spans="1:20" ht="18" customHeight="1" x14ac:dyDescent="0.2">
      <c r="A131" s="195"/>
      <c r="B131" s="38"/>
      <c r="C131" s="156"/>
      <c r="D131" s="158"/>
      <c r="E131" s="159"/>
      <c r="F131" s="160"/>
      <c r="G131" s="163"/>
      <c r="H131" s="156"/>
      <c r="I131" s="193"/>
      <c r="J131" s="162"/>
      <c r="K131" s="189"/>
      <c r="L131" s="142"/>
      <c r="M131" s="159"/>
      <c r="N131" s="168"/>
      <c r="O131" s="142"/>
      <c r="P131" s="140"/>
      <c r="Q131" s="10"/>
      <c r="R131" s="25"/>
      <c r="S131" s="25"/>
      <c r="T131" s="25"/>
    </row>
    <row r="132" spans="1:20" ht="12" customHeight="1" x14ac:dyDescent="0.2">
      <c r="A132" s="195"/>
      <c r="B132" s="35"/>
      <c r="C132" s="143"/>
      <c r="D132" s="145"/>
      <c r="E132" s="147"/>
      <c r="F132" s="149"/>
      <c r="G132" s="151"/>
      <c r="H132" s="143"/>
      <c r="I132" s="153"/>
      <c r="J132" s="161"/>
      <c r="K132" s="187" t="s">
        <v>20</v>
      </c>
      <c r="L132" s="138" t="str">
        <f ca="1">IF(P132="00:00:00","",IF(AND(MONTH(P132)=4,DAY(P132)=1),ROUND(YEARFRAC(P132,DATE(IF(MONTH(NOW())&lt;4,YEAR(NOW())-1,YEAR(NOW())),4,1),1),0),ROUNDDOWN(YEARFRAC(P132,DATE(IF(MONTH(NOW())&lt;4,YEAR(NOW())-1,YEAR(NOW())),4,1),1),0)))</f>
        <v/>
      </c>
      <c r="M132" s="147"/>
      <c r="N132" s="164"/>
      <c r="O132" s="138" t="str">
        <f>IF(P132="00:00:00","",IF(AND(MONTH(P132)=4,DAY(P132)=1),IF(L132=60,"還暦",IF(L132=70,"古希",IF(L132=77,"喜寿",IF(L132&gt;79,"長寿","")))),IF(L132=60,"還暦",IF(L132=70,"古希",IF(L132=77,"喜寿",IF(L132&gt;79,"長寿",""))))))</f>
        <v/>
      </c>
      <c r="P132" s="140" t="str">
        <f>IF(OR(K132="00:00:00",K132="",K132=" ",K132="　"),"00:00:00",DATEVALUE(IF(LEFT(K132,1)&lt;"A",SUBSTITUTE(CONCATENATE("S",K132),":","/"),SUBSTITUTE(K132,":","/"))))</f>
        <v>00:00:00</v>
      </c>
      <c r="Q132" s="10"/>
      <c r="R132" s="25"/>
      <c r="T132" s="25"/>
    </row>
    <row r="133" spans="1:20" ht="18" customHeight="1" thickBot="1" x14ac:dyDescent="0.25">
      <c r="A133" s="196"/>
      <c r="B133" s="39"/>
      <c r="C133" s="144"/>
      <c r="D133" s="146"/>
      <c r="E133" s="148"/>
      <c r="F133" s="150"/>
      <c r="G133" s="152"/>
      <c r="H133" s="144"/>
      <c r="I133" s="154"/>
      <c r="J133" s="190"/>
      <c r="K133" s="188"/>
      <c r="L133" s="139"/>
      <c r="M133" s="148"/>
      <c r="N133" s="165"/>
      <c r="O133" s="139"/>
      <c r="P133" s="140"/>
      <c r="Q133" s="10"/>
      <c r="R133" s="25"/>
      <c r="S133" s="25"/>
      <c r="T133" s="25"/>
    </row>
    <row r="134" spans="1:20" ht="12" customHeight="1" thickTop="1" x14ac:dyDescent="0.2">
      <c r="A134" s="194" t="str">
        <f>CONCATENATE(IF(AND(D134&lt;&gt;"",D134&lt;&gt;" ",D134&lt;&gt;"　"),ASC(LEFT(A130,2))+1,""),IF(AND(D134&lt;&gt;"",D134&lt;&gt;" ",D134&lt;&gt;"　"),"　／　 ",""),IF(AND(D134&lt;&gt;"",D134&lt;&gt;" ",D134&lt;&gt;"　"),S2,""))</f>
        <v/>
      </c>
      <c r="B134" s="61"/>
      <c r="C134" s="218"/>
      <c r="D134" s="219"/>
      <c r="E134" s="220"/>
      <c r="F134" s="221"/>
      <c r="G134" s="151"/>
      <c r="H134" s="143"/>
      <c r="I134" s="193"/>
      <c r="J134" s="222"/>
      <c r="K134" s="187" t="s">
        <v>27</v>
      </c>
      <c r="L134" s="141" t="str">
        <f ca="1">IF(P134="00:00:00","",IF(AND(MONTH(P134)=4,DAY(P134)=1),ROUND(YEARFRAC(P134,DATE(IF(MONTH(NOW())&lt;4,YEAR(NOW())-1,YEAR(NOW())),4,1),1),0),ROUNDDOWN(YEARFRAC(P134,DATE(IF(MONTH(NOW())&lt;4,YEAR(NOW())-1,YEAR(NOW())),4,1),1),0)))</f>
        <v/>
      </c>
      <c r="M134" s="220"/>
      <c r="N134" s="223"/>
      <c r="O134" s="141" t="str">
        <f>IF(P134="00:00:00","",IF(AND(MONTH(P134)=4,DAY(P134)=1),IF(L134=60,"還暦",IF(L134=70,"古希",IF(L134=77,"喜寿",IF(L134&gt;79,"長寿","")))),IF(L134=60,"還暦",IF(L134=70,"古希",IF(L134=77,"喜寿",IF(L134&gt;79,"長寿",""))))))</f>
        <v/>
      </c>
      <c r="P134" s="140" t="str">
        <f>IF(OR(K134="00:00:00",K134="",K134=" ",K134="　"),"00:00:00",DATEVALUE(IF(LEFT(K134,1)&lt;"A",SUBSTITUTE(CONCATENATE("S",K134),":","/"),SUBSTITUTE(K134,":","/"))))</f>
        <v>00:00:00</v>
      </c>
      <c r="Q134" s="10"/>
      <c r="R134" s="25"/>
      <c r="T134" s="25"/>
    </row>
    <row r="135" spans="1:20" ht="18" customHeight="1" x14ac:dyDescent="0.2">
      <c r="A135" s="195"/>
      <c r="B135" s="38"/>
      <c r="C135" s="156"/>
      <c r="D135" s="158"/>
      <c r="E135" s="159"/>
      <c r="F135" s="160"/>
      <c r="G135" s="163"/>
      <c r="H135" s="156"/>
      <c r="I135" s="191"/>
      <c r="J135" s="162"/>
      <c r="K135" s="189"/>
      <c r="L135" s="142"/>
      <c r="M135" s="159"/>
      <c r="N135" s="168"/>
      <c r="O135" s="142"/>
      <c r="P135" s="140"/>
      <c r="Q135" s="10"/>
      <c r="R135" s="25"/>
      <c r="S135" s="25"/>
      <c r="T135" s="25"/>
    </row>
    <row r="136" spans="1:20" ht="12" customHeight="1" x14ac:dyDescent="0.2">
      <c r="A136" s="195"/>
      <c r="B136" s="35"/>
      <c r="C136" s="143"/>
      <c r="D136" s="145"/>
      <c r="E136" s="220"/>
      <c r="F136" s="221"/>
      <c r="G136" s="151"/>
      <c r="H136" s="143"/>
      <c r="I136" s="193"/>
      <c r="J136" s="161"/>
      <c r="K136" s="187" t="s">
        <v>20</v>
      </c>
      <c r="L136" s="138" t="str">
        <f ca="1">IF(P136="00:00:00","",IF(AND(MONTH(P136)=4,DAY(P136)=1),ROUND(YEARFRAC(P136,DATE(IF(MONTH(NOW())&lt;4,YEAR(NOW())-1,YEAR(NOW())),4,1),1),0),ROUNDDOWN(YEARFRAC(P136,DATE(IF(MONTH(NOW())&lt;4,YEAR(NOW())-1,YEAR(NOW())),4,1),1),0)))</f>
        <v/>
      </c>
      <c r="M136" s="147"/>
      <c r="N136" s="164"/>
      <c r="O136" s="138" t="str">
        <f>IF(P136="00:00:00","",IF(AND(MONTH(P136)=4,DAY(P136)=1),IF(L136=60,"還暦",IF(L136=70,"古希",IF(L136=77,"喜寿",IF(L136&gt;79,"長寿","")))),IF(L136=60,"還暦",IF(L136=70,"古希",IF(L136=77,"喜寿",IF(L136&gt;79,"長寿",""))))))</f>
        <v/>
      </c>
      <c r="P136" s="140" t="str">
        <f>IF(OR(K136="00:00:00",K136="",K136=" ",K136="　"),"00:00:00",DATEVALUE(IF(LEFT(K136,1)&lt;"A",SUBSTITUTE(CONCATENATE("S",K136),":","/"),SUBSTITUTE(K136,":","/"))))</f>
        <v>00:00:00</v>
      </c>
      <c r="Q136" s="10"/>
      <c r="R136" s="25"/>
      <c r="T136" s="25"/>
    </row>
    <row r="137" spans="1:20" ht="18" customHeight="1" thickBot="1" x14ac:dyDescent="0.25">
      <c r="A137" s="196"/>
      <c r="B137" s="38"/>
      <c r="C137" s="144"/>
      <c r="D137" s="146"/>
      <c r="E137" s="148"/>
      <c r="F137" s="150"/>
      <c r="G137" s="152"/>
      <c r="H137" s="144"/>
      <c r="I137" s="154"/>
      <c r="J137" s="190"/>
      <c r="K137" s="188"/>
      <c r="L137" s="139"/>
      <c r="M137" s="148"/>
      <c r="N137" s="165"/>
      <c r="O137" s="139"/>
      <c r="P137" s="140"/>
      <c r="Q137" s="10"/>
      <c r="R137" s="25"/>
      <c r="S137" s="25"/>
      <c r="T137" s="25"/>
    </row>
    <row r="138" spans="1:20" ht="12" customHeight="1" thickTop="1" x14ac:dyDescent="0.2">
      <c r="A138" s="194" t="str">
        <f>CONCATENATE(IF(AND(D138&lt;&gt;"",D138&lt;&gt;" ",D138&lt;&gt;"　"),ASC(LEFT(A134,2))+1,""),IF(AND(D138&lt;&gt;"",D138&lt;&gt;" ",D138&lt;&gt;"　"),"　／　 ",""),IF(AND(D138&lt;&gt;"",D138&lt;&gt;" ",D138&lt;&gt;"　"),S2,""))</f>
        <v/>
      </c>
      <c r="B138" s="40"/>
      <c r="C138" s="155"/>
      <c r="D138" s="157"/>
      <c r="E138" s="200"/>
      <c r="F138" s="201"/>
      <c r="G138" s="151"/>
      <c r="H138" s="143"/>
      <c r="I138" s="192"/>
      <c r="J138" s="186"/>
      <c r="K138" s="187" t="s">
        <v>20</v>
      </c>
      <c r="L138" s="141" t="str">
        <f ca="1">IF(P138="00:00:00","",IF(AND(MONTH(P138)=4,DAY(P138)=1),ROUND(YEARFRAC(P138,DATE(IF(MONTH(NOW())&lt;4,YEAR(NOW())-1,YEAR(NOW())),4,1),1),0),ROUNDDOWN(YEARFRAC(P138,DATE(IF(MONTH(NOW())&lt;4,YEAR(NOW())-1,YEAR(NOW())),4,1),1),0)))</f>
        <v/>
      </c>
      <c r="M138" s="200"/>
      <c r="N138" s="217"/>
      <c r="O138" s="141" t="str">
        <f>IF(P138="00:00:00","",IF(AND(MONTH(P138)=4,DAY(P138)=1),IF(L138=60,"還暦",IF(L138=70,"古希",IF(L138=77,"喜寿",IF(L138&gt;79,"長寿","")))),IF(L138=60,"還暦",IF(L138=70,"古希",IF(L138=77,"喜寿",IF(L138&gt;79,"長寿",""))))))</f>
        <v/>
      </c>
      <c r="P138" s="140" t="str">
        <f>IF(OR(K138="00:00:00",K138="",K138=" ",K138="　"),"00:00:00",DATEVALUE(IF(LEFT(K138,1)&lt;"A",SUBSTITUTE(CONCATENATE("S",K138),":","/"),SUBSTITUTE(K138,":","/"))))</f>
        <v>00:00:00</v>
      </c>
      <c r="Q138" s="10"/>
      <c r="R138" s="25"/>
      <c r="T138" s="25"/>
    </row>
    <row r="139" spans="1:20" ht="18" customHeight="1" x14ac:dyDescent="0.2">
      <c r="A139" s="195"/>
      <c r="B139" s="38"/>
      <c r="C139" s="156"/>
      <c r="D139" s="158"/>
      <c r="E139" s="159"/>
      <c r="F139" s="160"/>
      <c r="G139" s="163"/>
      <c r="H139" s="156"/>
      <c r="I139" s="193"/>
      <c r="J139" s="162"/>
      <c r="K139" s="189"/>
      <c r="L139" s="142"/>
      <c r="M139" s="159"/>
      <c r="N139" s="168"/>
      <c r="O139" s="142"/>
      <c r="P139" s="140"/>
      <c r="Q139" s="10"/>
      <c r="R139" s="25"/>
      <c r="S139" s="25"/>
      <c r="T139" s="25"/>
    </row>
    <row r="140" spans="1:20" ht="12" customHeight="1" x14ac:dyDescent="0.2">
      <c r="A140" s="195"/>
      <c r="B140" s="35"/>
      <c r="C140" s="143"/>
      <c r="D140" s="145"/>
      <c r="E140" s="147"/>
      <c r="F140" s="149"/>
      <c r="G140" s="151"/>
      <c r="H140" s="143"/>
      <c r="I140" s="153"/>
      <c r="J140" s="161"/>
      <c r="K140" s="187" t="s">
        <v>20</v>
      </c>
      <c r="L140" s="138" t="str">
        <f ca="1">IF(P140="00:00:00","",IF(AND(MONTH(P140)=4,DAY(P140)=1),ROUND(YEARFRAC(P140,DATE(IF(MONTH(NOW())&lt;4,YEAR(NOW())-1,YEAR(NOW())),4,1),1),0),ROUNDDOWN(YEARFRAC(P140,DATE(IF(MONTH(NOW())&lt;4,YEAR(NOW())-1,YEAR(NOW())),4,1),1),0)))</f>
        <v/>
      </c>
      <c r="M140" s="147"/>
      <c r="N140" s="164"/>
      <c r="O140" s="138" t="str">
        <f>IF(P140="00:00:00","",IF(AND(MONTH(P140)=4,DAY(P140)=1),IF(L140=60,"還暦",IF(L140=70,"古希",IF(L140=77,"喜寿",IF(L140&gt;79,"長寿","")))),IF(L140=60,"還暦",IF(L140=70,"古希",IF(L140=77,"喜寿",IF(L140&gt;79,"長寿",""))))))</f>
        <v/>
      </c>
      <c r="P140" s="140" t="str">
        <f>IF(OR(K140="00:00:00",K140="",K140=" ",K140="　"),"00:00:00",DATEVALUE(IF(LEFT(K140,1)&lt;"A",SUBSTITUTE(CONCATENATE("S",K140),":","/"),SUBSTITUTE(K140,":","/"))))</f>
        <v>00:00:00</v>
      </c>
      <c r="Q140" s="10"/>
      <c r="R140" s="25"/>
      <c r="T140" s="25"/>
    </row>
    <row r="141" spans="1:20" ht="18" customHeight="1" thickBot="1" x14ac:dyDescent="0.25">
      <c r="A141" s="196"/>
      <c r="B141" s="39"/>
      <c r="C141" s="144"/>
      <c r="D141" s="146"/>
      <c r="E141" s="148"/>
      <c r="F141" s="150"/>
      <c r="G141" s="152"/>
      <c r="H141" s="144"/>
      <c r="I141" s="154"/>
      <c r="J141" s="190"/>
      <c r="K141" s="188"/>
      <c r="L141" s="139"/>
      <c r="M141" s="148"/>
      <c r="N141" s="165"/>
      <c r="O141" s="139"/>
      <c r="P141" s="140"/>
      <c r="Q141" s="10"/>
      <c r="R141" s="25"/>
      <c r="S141" s="25"/>
      <c r="T141" s="25"/>
    </row>
    <row r="142" spans="1:20" ht="12" customHeight="1" thickTop="1" x14ac:dyDescent="0.2">
      <c r="A142" s="194" t="str">
        <f>CONCATENATE(IF(AND(D142&lt;&gt;"",D142&lt;&gt;" ",D142&lt;&gt;"　"),ASC(LEFT(A138,2))+1,""),IF(AND(D142&lt;&gt;"",D142&lt;&gt;" ",D142&lt;&gt;"　"),"　／　 ",""),IF(AND(D142&lt;&gt;"",D142&lt;&gt;" ",D142&lt;&gt;"　"),S2,""))</f>
        <v/>
      </c>
      <c r="B142" s="61"/>
      <c r="C142" s="218"/>
      <c r="D142" s="219"/>
      <c r="E142" s="220"/>
      <c r="F142" s="221"/>
      <c r="G142" s="151"/>
      <c r="H142" s="143"/>
      <c r="I142" s="193"/>
      <c r="J142" s="222"/>
      <c r="K142" s="187" t="s">
        <v>20</v>
      </c>
      <c r="L142" s="141" t="str">
        <f ca="1">IF(P142="00:00:00","",IF(AND(MONTH(P142)=4,DAY(P142)=1),ROUND(YEARFRAC(P142,DATE(IF(MONTH(NOW())&lt;4,YEAR(NOW())-1,YEAR(NOW())),4,1),1),0),ROUNDDOWN(YEARFRAC(P142,DATE(IF(MONTH(NOW())&lt;4,YEAR(NOW())-1,YEAR(NOW())),4,1),1),0)))</f>
        <v/>
      </c>
      <c r="M142" s="220"/>
      <c r="N142" s="223"/>
      <c r="O142" s="141" t="str">
        <f>IF(P142="00:00:00","",IF(AND(MONTH(P142)=4,DAY(P142)=1),IF(L142=60,"還暦",IF(L142=70,"古希",IF(L142=77,"喜寿",IF(L142&gt;79,"長寿","")))),IF(L142=60,"還暦",IF(L142=70,"古希",IF(L142=77,"喜寿",IF(L142&gt;79,"長寿",""))))))</f>
        <v/>
      </c>
      <c r="P142" s="140" t="str">
        <f>IF(OR(K142="00:00:00",K142="",K142=" ",K142="　"),"00:00:00",DATEVALUE(IF(LEFT(K142,1)&lt;"A",SUBSTITUTE(CONCATENATE("S",K142),":","/"),SUBSTITUTE(K142,":","/"))))</f>
        <v>00:00:00</v>
      </c>
      <c r="Q142" s="10"/>
      <c r="R142" s="25"/>
      <c r="T142" s="25"/>
    </row>
    <row r="143" spans="1:20" ht="18" customHeight="1" x14ac:dyDescent="0.2">
      <c r="A143" s="195"/>
      <c r="B143" s="38"/>
      <c r="C143" s="156"/>
      <c r="D143" s="158"/>
      <c r="E143" s="159"/>
      <c r="F143" s="160"/>
      <c r="G143" s="163"/>
      <c r="H143" s="156"/>
      <c r="I143" s="191"/>
      <c r="J143" s="162"/>
      <c r="K143" s="189"/>
      <c r="L143" s="142"/>
      <c r="M143" s="159"/>
      <c r="N143" s="168"/>
      <c r="O143" s="142"/>
      <c r="P143" s="140"/>
      <c r="Q143" s="10"/>
      <c r="R143" s="25"/>
      <c r="S143" s="25"/>
      <c r="T143" s="25"/>
    </row>
    <row r="144" spans="1:20" ht="12" customHeight="1" x14ac:dyDescent="0.2">
      <c r="A144" s="195"/>
      <c r="B144" s="35"/>
      <c r="C144" s="143"/>
      <c r="D144" s="145"/>
      <c r="E144" s="220"/>
      <c r="F144" s="221"/>
      <c r="G144" s="151"/>
      <c r="H144" s="143"/>
      <c r="I144" s="193"/>
      <c r="J144" s="161"/>
      <c r="K144" s="187" t="s">
        <v>20</v>
      </c>
      <c r="L144" s="138" t="str">
        <f ca="1">IF(P144="00:00:00","",IF(AND(MONTH(P144)=4,DAY(P144)=1),ROUND(YEARFRAC(P144,DATE(IF(MONTH(NOW())&lt;4,YEAR(NOW())-1,YEAR(NOW())),4,1),1),0),ROUNDDOWN(YEARFRAC(P144,DATE(IF(MONTH(NOW())&lt;4,YEAR(NOW())-1,YEAR(NOW())),4,1),1),0)))</f>
        <v/>
      </c>
      <c r="M144" s="147"/>
      <c r="N144" s="164"/>
      <c r="O144" s="138" t="str">
        <f>IF(P144="00:00:00","",IF(AND(MONTH(P144)=4,DAY(P144)=1),IF(L144=60,"還暦",IF(L144=70,"古希",IF(L144=77,"喜寿",IF(L144&gt;79,"長寿","")))),IF(L144=60,"還暦",IF(L144=70,"古希",IF(L144=77,"喜寿",IF(L144&gt;79,"長寿",""))))))</f>
        <v/>
      </c>
      <c r="P144" s="140" t="str">
        <f>IF(OR(K144="00:00:00",K144="",K144=" ",K144="　"),"00:00:00",DATEVALUE(IF(LEFT(K144,1)&lt;"A",SUBSTITUTE(CONCATENATE("S",K144),":","/"),SUBSTITUTE(K144,":","/"))))</f>
        <v>00:00:00</v>
      </c>
      <c r="Q144" s="10"/>
      <c r="R144" s="25"/>
      <c r="T144" s="25"/>
    </row>
    <row r="145" spans="1:20" ht="18" customHeight="1" thickBot="1" x14ac:dyDescent="0.25">
      <c r="A145" s="196"/>
      <c r="B145" s="38"/>
      <c r="C145" s="144"/>
      <c r="D145" s="146"/>
      <c r="E145" s="148"/>
      <c r="F145" s="150"/>
      <c r="G145" s="152"/>
      <c r="H145" s="144"/>
      <c r="I145" s="154"/>
      <c r="J145" s="190"/>
      <c r="K145" s="188"/>
      <c r="L145" s="139"/>
      <c r="M145" s="148"/>
      <c r="N145" s="165"/>
      <c r="O145" s="139"/>
      <c r="P145" s="140"/>
      <c r="Q145" s="10"/>
      <c r="R145" s="25"/>
      <c r="S145" s="25"/>
      <c r="T145" s="25"/>
    </row>
    <row r="146" spans="1:20" ht="12" customHeight="1" thickTop="1" x14ac:dyDescent="0.2">
      <c r="A146" s="194" t="str">
        <f>CONCATENATE(IF(AND(D146&lt;&gt;"",D146&lt;&gt;" ",D146&lt;&gt;"　"),ASC(LEFT(A142,2))+1,""),IF(AND(D146&lt;&gt;"",D146&lt;&gt;" ",D146&lt;&gt;"　"),"　／　 ",""),IF(AND(D146&lt;&gt;"",D146&lt;&gt;" ",D146&lt;&gt;"　"),S2,""))</f>
        <v/>
      </c>
      <c r="B146" s="40"/>
      <c r="C146" s="155"/>
      <c r="D146" s="157"/>
      <c r="E146" s="200"/>
      <c r="F146" s="201"/>
      <c r="G146" s="151"/>
      <c r="H146" s="143"/>
      <c r="I146" s="192"/>
      <c r="J146" s="186"/>
      <c r="K146" s="187" t="s">
        <v>20</v>
      </c>
      <c r="L146" s="141" t="str">
        <f ca="1">IF(P146="00:00:00","",IF(AND(MONTH(P146)=4,DAY(P146)=1),ROUND(YEARFRAC(P146,DATE(IF(MONTH(NOW())&lt;4,YEAR(NOW())-1,YEAR(NOW())),4,1),1),0),ROUNDDOWN(YEARFRAC(P146,DATE(IF(MONTH(NOW())&lt;4,YEAR(NOW())-1,YEAR(NOW())),4,1),1),0)))</f>
        <v/>
      </c>
      <c r="M146" s="200"/>
      <c r="N146" s="217"/>
      <c r="O146" s="141" t="str">
        <f>IF(P146="00:00:00","",IF(AND(MONTH(P146)=4,DAY(P146)=1),IF(L146=60,"還暦",IF(L146=70,"古希",IF(L146=77,"喜寿",IF(L146&gt;79,"長寿","")))),IF(L146=60,"還暦",IF(L146=70,"古希",IF(L146=77,"喜寿",IF(L146&gt;79,"長寿",""))))))</f>
        <v/>
      </c>
      <c r="P146" s="140" t="str">
        <f>IF(OR(K146="00:00:00",K146="",K146=" ",K146="　"),"00:00:00",DATEVALUE(IF(LEFT(K146,1)&lt;"A",SUBSTITUTE(CONCATENATE("S",K146),":","/"),SUBSTITUTE(K146,":","/"))))</f>
        <v>00:00:00</v>
      </c>
      <c r="Q146" s="10"/>
      <c r="R146" s="25"/>
      <c r="T146" s="25"/>
    </row>
    <row r="147" spans="1:20" ht="18" customHeight="1" x14ac:dyDescent="0.2">
      <c r="A147" s="195"/>
      <c r="B147" s="38"/>
      <c r="C147" s="156"/>
      <c r="D147" s="158"/>
      <c r="E147" s="159"/>
      <c r="F147" s="160"/>
      <c r="G147" s="163"/>
      <c r="H147" s="156"/>
      <c r="I147" s="193"/>
      <c r="J147" s="162"/>
      <c r="K147" s="189"/>
      <c r="L147" s="142"/>
      <c r="M147" s="159"/>
      <c r="N147" s="168"/>
      <c r="O147" s="142"/>
      <c r="P147" s="140"/>
      <c r="Q147" s="10"/>
      <c r="R147" s="25"/>
      <c r="S147" s="25"/>
      <c r="T147" s="25"/>
    </row>
    <row r="148" spans="1:20" ht="12" customHeight="1" x14ac:dyDescent="0.2">
      <c r="A148" s="195"/>
      <c r="B148" s="35"/>
      <c r="C148" s="143"/>
      <c r="D148" s="145"/>
      <c r="E148" s="147"/>
      <c r="F148" s="149"/>
      <c r="G148" s="151"/>
      <c r="H148" s="143"/>
      <c r="I148" s="153"/>
      <c r="J148" s="161"/>
      <c r="K148" s="187" t="s">
        <v>20</v>
      </c>
      <c r="L148" s="138" t="str">
        <f ca="1">IF(P148="00:00:00","",IF(AND(MONTH(P148)=4,DAY(P148)=1),ROUND(YEARFRAC(P148,DATE(IF(MONTH(NOW())&lt;4,YEAR(NOW())-1,YEAR(NOW())),4,1),1),0),ROUNDDOWN(YEARFRAC(P148,DATE(IF(MONTH(NOW())&lt;4,YEAR(NOW())-1,YEAR(NOW())),4,1),1),0)))</f>
        <v/>
      </c>
      <c r="M148" s="147"/>
      <c r="N148" s="164"/>
      <c r="O148" s="138" t="str">
        <f>IF(P148="00:00:00","",IF(AND(MONTH(P148)=4,DAY(P148)=1),IF(L148=60,"還暦",IF(L148=70,"古希",IF(L148=77,"喜寿",IF(L148&gt;79,"長寿","")))),IF(L148=60,"還暦",IF(L148=70,"古希",IF(L148=77,"喜寿",IF(L148&gt;79,"長寿",""))))))</f>
        <v/>
      </c>
      <c r="P148" s="140" t="str">
        <f>IF(OR(K148="00:00:00",K148="",K148=" ",K148="　"),"00:00:00",DATEVALUE(IF(LEFT(K148,1)&lt;"A",SUBSTITUTE(CONCATENATE("S",K148),":","/"),SUBSTITUTE(K148,":","/"))))</f>
        <v>00:00:00</v>
      </c>
      <c r="Q148" s="10"/>
      <c r="R148" s="25"/>
      <c r="T148" s="25"/>
    </row>
    <row r="149" spans="1:20" ht="18" customHeight="1" thickBot="1" x14ac:dyDescent="0.25">
      <c r="A149" s="196"/>
      <c r="B149" s="39"/>
      <c r="C149" s="144"/>
      <c r="D149" s="146"/>
      <c r="E149" s="148"/>
      <c r="F149" s="150"/>
      <c r="G149" s="152"/>
      <c r="H149" s="144"/>
      <c r="I149" s="154"/>
      <c r="J149" s="190"/>
      <c r="K149" s="188"/>
      <c r="L149" s="139"/>
      <c r="M149" s="148"/>
      <c r="N149" s="165"/>
      <c r="O149" s="139"/>
      <c r="P149" s="140"/>
      <c r="Q149" s="10"/>
      <c r="R149" s="25"/>
      <c r="S149" s="25"/>
      <c r="T149" s="25"/>
    </row>
    <row r="150" spans="1:20" ht="12" customHeight="1" thickTop="1" x14ac:dyDescent="0.2">
      <c r="A150" s="194" t="str">
        <f>CONCATENATE(IF(AND(D150&lt;&gt;"",D150&lt;&gt;" ",D150&lt;&gt;"　"),ASC(LEFT(A146,2))+1,""),IF(AND(D150&lt;&gt;"",D150&lt;&gt;" ",D150&lt;&gt;"　"),"　／　 ",""),IF(AND(D150&lt;&gt;"",D150&lt;&gt;" ",D150&lt;&gt;"　"),S2,""))</f>
        <v/>
      </c>
      <c r="B150" s="61"/>
      <c r="C150" s="218"/>
      <c r="D150" s="219"/>
      <c r="E150" s="220"/>
      <c r="F150" s="221"/>
      <c r="G150" s="151"/>
      <c r="H150" s="143"/>
      <c r="I150" s="193"/>
      <c r="J150" s="222"/>
      <c r="K150" s="187" t="s">
        <v>20</v>
      </c>
      <c r="L150" s="141" t="str">
        <f ca="1">IF(P150="00:00:00","",IF(AND(MONTH(P150)=4,DAY(P150)=1),ROUND(YEARFRAC(P150,DATE(IF(MONTH(NOW())&lt;4,YEAR(NOW())-1,YEAR(NOW())),4,1),1),0),ROUNDDOWN(YEARFRAC(P150,DATE(IF(MONTH(NOW())&lt;4,YEAR(NOW())-1,YEAR(NOW())),4,1),1),0)))</f>
        <v/>
      </c>
      <c r="M150" s="220"/>
      <c r="N150" s="223"/>
      <c r="O150" s="141" t="str">
        <f>IF(P150="00:00:00","",IF(AND(MONTH(P150)=4,DAY(P150)=1),IF(L150=60,"還暦",IF(L150=70,"古希",IF(L150=77,"喜寿",IF(L150&gt;79,"長寿","")))),IF(L150=60,"還暦",IF(L150=70,"古希",IF(L150=77,"喜寿",IF(L150&gt;79,"長寿",""))))))</f>
        <v/>
      </c>
      <c r="P150" s="140" t="str">
        <f>IF(OR(K150="00:00:00",K150="",K150=" ",K150="　"),"00:00:00",DATEVALUE(IF(LEFT(K150,1)&lt;"A",SUBSTITUTE(CONCATENATE("S",K150),":","/"),SUBSTITUTE(K150,":","/"))))</f>
        <v>00:00:00</v>
      </c>
      <c r="Q150" s="10"/>
      <c r="R150" s="25"/>
      <c r="T150" s="25"/>
    </row>
    <row r="151" spans="1:20" ht="18" customHeight="1" x14ac:dyDescent="0.2">
      <c r="A151" s="195"/>
      <c r="B151" s="38"/>
      <c r="C151" s="156"/>
      <c r="D151" s="158"/>
      <c r="E151" s="159"/>
      <c r="F151" s="160"/>
      <c r="G151" s="163"/>
      <c r="H151" s="156"/>
      <c r="I151" s="191"/>
      <c r="J151" s="162"/>
      <c r="K151" s="189"/>
      <c r="L151" s="142"/>
      <c r="M151" s="159"/>
      <c r="N151" s="168"/>
      <c r="O151" s="142"/>
      <c r="P151" s="140"/>
      <c r="Q151" s="10"/>
      <c r="R151" s="25"/>
      <c r="S151" s="25"/>
      <c r="T151" s="25"/>
    </row>
    <row r="152" spans="1:20" ht="12" customHeight="1" x14ac:dyDescent="0.2">
      <c r="A152" s="195"/>
      <c r="B152" s="35"/>
      <c r="C152" s="143"/>
      <c r="D152" s="145"/>
      <c r="E152" s="220"/>
      <c r="F152" s="221"/>
      <c r="G152" s="151"/>
      <c r="H152" s="143"/>
      <c r="I152" s="193"/>
      <c r="J152" s="161"/>
      <c r="K152" s="187" t="s">
        <v>20</v>
      </c>
      <c r="L152" s="138" t="str">
        <f ca="1">IF(P152="00:00:00","",IF(AND(MONTH(P152)=4,DAY(P152)=1),ROUND(YEARFRAC(P152,DATE(IF(MONTH(NOW())&lt;4,YEAR(NOW())-1,YEAR(NOW())),4,1),1),0),ROUNDDOWN(YEARFRAC(P152,DATE(IF(MONTH(NOW())&lt;4,YEAR(NOW())-1,YEAR(NOW())),4,1),1),0)))</f>
        <v/>
      </c>
      <c r="M152" s="147"/>
      <c r="N152" s="164"/>
      <c r="O152" s="138" t="str">
        <f>IF(P152="00:00:00","",IF(AND(MONTH(P152)=4,DAY(P152)=1),IF(L152=60,"還暦",IF(L152=70,"古希",IF(L152=77,"喜寿",IF(L152&gt;79,"長寿","")))),IF(L152=60,"還暦",IF(L152=70,"古希",IF(L152=77,"喜寿",IF(L152&gt;79,"長寿",""))))))</f>
        <v/>
      </c>
      <c r="P152" s="140" t="str">
        <f>IF(OR(K152="00:00:00",K152="",K152=" ",K152="　"),"00:00:00",DATEVALUE(IF(LEFT(K152,1)&lt;"A",SUBSTITUTE(CONCATENATE("S",K152),":","/"),SUBSTITUTE(K152,":","/"))))</f>
        <v>00:00:00</v>
      </c>
      <c r="Q152" s="10"/>
      <c r="R152" s="25"/>
      <c r="T152" s="25"/>
    </row>
    <row r="153" spans="1:20" ht="18" customHeight="1" thickBot="1" x14ac:dyDescent="0.25">
      <c r="A153" s="196"/>
      <c r="B153" s="38"/>
      <c r="C153" s="144"/>
      <c r="D153" s="146"/>
      <c r="E153" s="148"/>
      <c r="F153" s="150"/>
      <c r="G153" s="152"/>
      <c r="H153" s="144"/>
      <c r="I153" s="154"/>
      <c r="J153" s="190"/>
      <c r="K153" s="188"/>
      <c r="L153" s="139"/>
      <c r="M153" s="148"/>
      <c r="N153" s="165"/>
      <c r="O153" s="139"/>
      <c r="P153" s="140"/>
      <c r="Q153" s="10"/>
      <c r="R153" s="25"/>
      <c r="S153" s="25"/>
      <c r="T153" s="25"/>
    </row>
    <row r="154" spans="1:20" ht="12" customHeight="1" thickTop="1" x14ac:dyDescent="0.2">
      <c r="A154" s="194" t="str">
        <f>CONCATENATE(IF(AND(D154&lt;&gt;"",D154&lt;&gt;" ",D154&lt;&gt;"　"),ASC(LEFT(A150,2))+1,""),IF(AND(D154&lt;&gt;"",D154&lt;&gt;" ",D154&lt;&gt;"　"),"　／　 ",""),IF(AND(D154&lt;&gt;"",D154&lt;&gt;" ",D154&lt;&gt;"　"),S2,""))</f>
        <v/>
      </c>
      <c r="B154" s="40"/>
      <c r="C154" s="155"/>
      <c r="D154" s="157"/>
      <c r="E154" s="200"/>
      <c r="F154" s="201"/>
      <c r="G154" s="151"/>
      <c r="H154" s="143"/>
      <c r="I154" s="153"/>
      <c r="J154" s="161"/>
      <c r="K154" s="187" t="s">
        <v>20</v>
      </c>
      <c r="L154" s="141" t="str">
        <f ca="1">IF(P154="00:00:00","",IF(AND(MONTH(P154)=4,DAY(P154)=1),ROUND(YEARFRAC(P154,DATE(IF(MONTH(NOW())&lt;4,YEAR(NOW())-1,YEAR(NOW())),4,1),1),0),ROUNDDOWN(YEARFRAC(P154,DATE(IF(MONTH(NOW())&lt;4,YEAR(NOW())-1,YEAR(NOW())),4,1),1),0)))</f>
        <v/>
      </c>
      <c r="M154" s="147"/>
      <c r="N154" s="164"/>
      <c r="O154" s="141" t="str">
        <f>IF(P154="00:00:00","",IF(AND(MONTH(P154)=4,DAY(P154)=1),IF(L154=60,"還暦",IF(L154=70,"古希",IF(L154=77,"喜寿",IF(L154&gt;79,"長寿","")))),IF(L154=60,"還暦",IF(L154=70,"古希",IF(L154=77,"喜寿",IF(L154&gt;79,"長寿",""))))))</f>
        <v/>
      </c>
      <c r="P154" s="140" t="str">
        <f>IF(OR(K154="00:00:00",K154="",K154=" ",K154="　"),"00:00:00",DATEVALUE(IF(LEFT(K154,1)&lt;"A",SUBSTITUTE(CONCATENATE("S",K154),":","/"),SUBSTITUTE(K154,":","/"))))</f>
        <v>00:00:00</v>
      </c>
      <c r="Q154" s="10"/>
      <c r="R154" s="25"/>
      <c r="T154" s="25"/>
    </row>
    <row r="155" spans="1:20" ht="18" customHeight="1" x14ac:dyDescent="0.2">
      <c r="A155" s="195"/>
      <c r="B155" s="38"/>
      <c r="C155" s="156"/>
      <c r="D155" s="158"/>
      <c r="E155" s="159"/>
      <c r="F155" s="160"/>
      <c r="G155" s="163"/>
      <c r="H155" s="156"/>
      <c r="I155" s="193"/>
      <c r="J155" s="162"/>
      <c r="K155" s="189"/>
      <c r="L155" s="142"/>
      <c r="M155" s="159"/>
      <c r="N155" s="168"/>
      <c r="O155" s="142"/>
      <c r="P155" s="140"/>
      <c r="Q155" s="10"/>
      <c r="R155" s="25"/>
      <c r="T155" s="25"/>
    </row>
    <row r="156" spans="1:20" ht="12" customHeight="1" x14ac:dyDescent="0.2">
      <c r="A156" s="195"/>
      <c r="B156" s="35"/>
      <c r="C156" s="143"/>
      <c r="D156" s="145"/>
      <c r="E156" s="220"/>
      <c r="F156" s="221"/>
      <c r="G156" s="151"/>
      <c r="H156" s="143"/>
      <c r="I156" s="153"/>
      <c r="J156" s="161"/>
      <c r="K156" s="187" t="s">
        <v>20</v>
      </c>
      <c r="L156" s="138" t="str">
        <f ca="1">IF(P156="00:00:00","",IF(AND(MONTH(P156)=4,DAY(P156)=1),ROUND(YEARFRAC(P156,DATE(IF(MONTH(NOW())&lt;4,YEAR(NOW())-1,YEAR(NOW())),4,1),1),0),ROUNDDOWN(YEARFRAC(P156,DATE(IF(MONTH(NOW())&lt;4,YEAR(NOW())-1,YEAR(NOW())),4,1),1),0)))</f>
        <v/>
      </c>
      <c r="M156" s="147"/>
      <c r="N156" s="164"/>
      <c r="O156" s="138" t="str">
        <f>IF(P156="00:00:00","",IF(AND(MONTH(P156)=4,DAY(P156)=1),IF(L156=60,"還暦",IF(L156=70,"古希",IF(L156=77,"喜寿",IF(L156&gt;79,"長寿","")))),IF(L156=60,"還暦",IF(L156=70,"古希",IF(L156=77,"喜寿",IF(L156&gt;79,"長寿",""))))))</f>
        <v/>
      </c>
      <c r="P156" s="140" t="str">
        <f>IF(OR(K156="00:00:00",K156="",K156=" ",K156="　"),"00:00:00",DATEVALUE(IF(LEFT(K156,1)&lt;"A",SUBSTITUTE(CONCATENATE("S",K156),":","/"),SUBSTITUTE(K156,":","/"))))</f>
        <v>00:00:00</v>
      </c>
      <c r="Q156" s="10"/>
      <c r="R156" s="25"/>
      <c r="T156" s="25"/>
    </row>
    <row r="157" spans="1:20" ht="18" customHeight="1" thickBot="1" x14ac:dyDescent="0.25">
      <c r="A157" s="196"/>
      <c r="B157" s="38"/>
      <c r="C157" s="144"/>
      <c r="D157" s="146"/>
      <c r="E157" s="148"/>
      <c r="F157" s="150"/>
      <c r="G157" s="152"/>
      <c r="H157" s="144"/>
      <c r="I157" s="154"/>
      <c r="J157" s="190"/>
      <c r="K157" s="188"/>
      <c r="L157" s="139"/>
      <c r="M157" s="148"/>
      <c r="N157" s="165"/>
      <c r="O157" s="139"/>
      <c r="P157" s="140"/>
      <c r="Q157" s="10"/>
      <c r="R157" s="25"/>
      <c r="S157" s="25"/>
      <c r="T157" s="25"/>
    </row>
    <row r="158" spans="1:20" ht="12" customHeight="1" thickTop="1" x14ac:dyDescent="0.2">
      <c r="A158" s="194" t="str">
        <f>CONCATENATE(IF(AND(D158&lt;&gt;"",D158&lt;&gt;" ",D158&lt;&gt;"　"),ASC(LEFT(A154,2))+1,""),IF(AND(D158&lt;&gt;"",D158&lt;&gt;" ",D158&lt;&gt;"　"),"　／　 ",""),IF(AND(D158&lt;&gt;"",D158&lt;&gt;" ",D158&lt;&gt;"　"),S2,""))</f>
        <v/>
      </c>
      <c r="B158" s="40"/>
      <c r="C158" s="155"/>
      <c r="D158" s="157"/>
      <c r="E158" s="200"/>
      <c r="F158" s="201"/>
      <c r="G158" s="151"/>
      <c r="H158" s="143"/>
      <c r="I158" s="153"/>
      <c r="J158" s="161"/>
      <c r="K158" s="187" t="s">
        <v>20</v>
      </c>
      <c r="L158" s="141" t="str">
        <f ca="1">IF(P158="00:00:00","",IF(AND(MONTH(P158)=4,DAY(P158)=1),ROUND(YEARFRAC(P158,DATE(IF(MONTH(NOW())&lt;4,YEAR(NOW())-1,YEAR(NOW())),4,1),1),0),ROUNDDOWN(YEARFRAC(P158,DATE(IF(MONTH(NOW())&lt;4,YEAR(NOW())-1,YEAR(NOW())),4,1),1),0)))</f>
        <v/>
      </c>
      <c r="M158" s="147"/>
      <c r="N158" s="164"/>
      <c r="O158" s="141" t="str">
        <f>IF(P158="00:00:00","",IF(AND(MONTH(P158)=4,DAY(P158)=1),IF(L158=60,"還暦",IF(L158=70,"古希",IF(L158=77,"喜寿",IF(L158&gt;79,"長寿","")))),IF(L158=60,"還暦",IF(L158=70,"古希",IF(L158=77,"喜寿",IF(L158&gt;79,"長寿",""))))))</f>
        <v/>
      </c>
      <c r="P158" s="140" t="str">
        <f>IF(OR(K158="00:00:00",K158="",K158=" ",K158="　"),"00:00:00",DATEVALUE(IF(LEFT(K158,1)&lt;"A",SUBSTITUTE(CONCATENATE("S",K158),":","/"),SUBSTITUTE(K158,":","/"))))</f>
        <v>00:00:00</v>
      </c>
      <c r="Q158" s="10"/>
      <c r="R158" s="25"/>
      <c r="T158" s="25"/>
    </row>
    <row r="159" spans="1:20" ht="18" customHeight="1" x14ac:dyDescent="0.2">
      <c r="A159" s="195"/>
      <c r="B159" s="38"/>
      <c r="C159" s="156"/>
      <c r="D159" s="158"/>
      <c r="E159" s="159"/>
      <c r="F159" s="160"/>
      <c r="G159" s="163"/>
      <c r="H159" s="156"/>
      <c r="I159" s="191"/>
      <c r="J159" s="162"/>
      <c r="K159" s="189"/>
      <c r="L159" s="142"/>
      <c r="M159" s="159"/>
      <c r="N159" s="168"/>
      <c r="O159" s="142"/>
      <c r="P159" s="140"/>
      <c r="Q159" s="10"/>
      <c r="R159" s="25"/>
      <c r="S159" s="25"/>
      <c r="T159" s="25"/>
    </row>
    <row r="160" spans="1:20" ht="12" customHeight="1" x14ac:dyDescent="0.2">
      <c r="A160" s="195"/>
      <c r="B160" s="35"/>
      <c r="C160" s="143"/>
      <c r="D160" s="145"/>
      <c r="E160" s="220"/>
      <c r="F160" s="221"/>
      <c r="G160" s="151"/>
      <c r="H160" s="143"/>
      <c r="I160" s="193"/>
      <c r="J160" s="161"/>
      <c r="K160" s="187" t="s">
        <v>20</v>
      </c>
      <c r="L160" s="138" t="str">
        <f ca="1">IF(P160="00:00:00","",IF(AND(MONTH(P160)=4,DAY(P160)=1),ROUND(YEARFRAC(P160,DATE(IF(MONTH(NOW())&lt;4,YEAR(NOW())-1,YEAR(NOW())),4,1),1),0),ROUNDDOWN(YEARFRAC(P160,DATE(IF(MONTH(NOW())&lt;4,YEAR(NOW())-1,YEAR(NOW())),4,1),1),0)))</f>
        <v/>
      </c>
      <c r="M160" s="147"/>
      <c r="N160" s="164"/>
      <c r="O160" s="138" t="str">
        <f>IF(P160="00:00:00","",IF(AND(MONTH(P160)=4,DAY(P160)=1),IF(L160=60,"還暦",IF(L160=70,"古希",IF(L160=77,"喜寿",IF(L160&gt;79,"長寿","")))),IF(L160=60,"還暦",IF(L160=70,"古希",IF(L160=77,"喜寿",IF(L160&gt;79,"長寿",""))))))</f>
        <v/>
      </c>
      <c r="P160" s="140" t="str">
        <f>IF(OR(K160="00:00:00",K160="",K160=" ",K160="　"),"00:00:00",DATEVALUE(IF(LEFT(K160,1)&lt;"A",SUBSTITUTE(CONCATENATE("S",K160),":","/"),SUBSTITUTE(K160,":","/"))))</f>
        <v>00:00:00</v>
      </c>
      <c r="Q160" s="10"/>
      <c r="R160" s="25"/>
      <c r="T160" s="25"/>
    </row>
    <row r="161" spans="1:20" ht="18" customHeight="1" thickBot="1" x14ac:dyDescent="0.25">
      <c r="A161" s="196"/>
      <c r="B161" s="38"/>
      <c r="C161" s="144"/>
      <c r="D161" s="146"/>
      <c r="E161" s="148"/>
      <c r="F161" s="150"/>
      <c r="G161" s="152"/>
      <c r="H161" s="144"/>
      <c r="I161" s="154"/>
      <c r="J161" s="190"/>
      <c r="K161" s="188"/>
      <c r="L161" s="139"/>
      <c r="M161" s="148"/>
      <c r="N161" s="165"/>
      <c r="O161" s="139"/>
      <c r="P161" s="140"/>
      <c r="Q161" s="10"/>
      <c r="R161" s="25"/>
      <c r="S161" s="25"/>
      <c r="T161" s="25"/>
    </row>
    <row r="162" spans="1:20" ht="12" customHeight="1" thickTop="1" x14ac:dyDescent="0.2">
      <c r="A162" s="194" t="str">
        <f>CONCATENATE(IF(AND(D162&lt;&gt;"",D162&lt;&gt;" ",D162&lt;&gt;"　"),ASC(LEFT(A158,2))+1,""),IF(AND(D162&lt;&gt;"",D162&lt;&gt;" ",D162&lt;&gt;"　"),"　／　 ",""),IF(AND(D162&lt;&gt;"",D162&lt;&gt;" ",D162&lt;&gt;"　"),S2,""))</f>
        <v/>
      </c>
      <c r="B162" s="40"/>
      <c r="C162" s="155"/>
      <c r="D162" s="157"/>
      <c r="E162" s="200"/>
      <c r="F162" s="201"/>
      <c r="G162" s="151"/>
      <c r="H162" s="143"/>
      <c r="I162" s="153"/>
      <c r="J162" s="161"/>
      <c r="K162" s="187" t="s">
        <v>20</v>
      </c>
      <c r="L162" s="141" t="str">
        <f ca="1">IF(P162="00:00:00","",IF(AND(MONTH(P162)=4,DAY(P162)=1),ROUND(YEARFRAC(P162,DATE(IF(MONTH(NOW())&lt;4,YEAR(NOW())-1,YEAR(NOW())),4,1),1),0),ROUNDDOWN(YEARFRAC(P162,DATE(IF(MONTH(NOW())&lt;4,YEAR(NOW())-1,YEAR(NOW())),4,1),1),0)))</f>
        <v/>
      </c>
      <c r="M162" s="147"/>
      <c r="N162" s="164"/>
      <c r="O162" s="141" t="str">
        <f>IF(P162="00:00:00","",IF(AND(MONTH(P162)=4,DAY(P162)=1),IF(L162=60,"還暦",IF(L162=70,"古希",IF(L162=77,"喜寿",IF(L162&gt;79,"長寿","")))),IF(L162=60,"還暦",IF(L162=70,"古希",IF(L162=77,"喜寿",IF(L162&gt;79,"長寿",""))))))</f>
        <v/>
      </c>
      <c r="P162" s="140" t="str">
        <f>IF(OR(K162="00:00:00",K162="",K162=" ",K162="　"),"00:00:00",DATEVALUE(IF(LEFT(K162,1)&lt;"A",SUBSTITUTE(CONCATENATE("S",K162),":","/"),SUBSTITUTE(K162,":","/"))))</f>
        <v>00:00:00</v>
      </c>
      <c r="Q162" s="10"/>
      <c r="R162" s="25"/>
      <c r="T162" s="25"/>
    </row>
    <row r="163" spans="1:20" ht="18" customHeight="1" x14ac:dyDescent="0.2">
      <c r="A163" s="195"/>
      <c r="B163" s="38"/>
      <c r="C163" s="156"/>
      <c r="D163" s="158"/>
      <c r="E163" s="159"/>
      <c r="F163" s="160"/>
      <c r="G163" s="163"/>
      <c r="H163" s="156"/>
      <c r="I163" s="193"/>
      <c r="J163" s="162"/>
      <c r="K163" s="189"/>
      <c r="L163" s="142"/>
      <c r="M163" s="159"/>
      <c r="N163" s="168"/>
      <c r="O163" s="142"/>
      <c r="P163" s="140"/>
      <c r="Q163" s="10"/>
      <c r="R163" s="25"/>
      <c r="S163" s="25"/>
      <c r="T163" s="25"/>
    </row>
    <row r="164" spans="1:20" ht="12" customHeight="1" x14ac:dyDescent="0.2">
      <c r="A164" s="195"/>
      <c r="B164" s="35"/>
      <c r="C164" s="143"/>
      <c r="D164" s="145"/>
      <c r="E164" s="220"/>
      <c r="F164" s="221"/>
      <c r="G164" s="151"/>
      <c r="H164" s="143"/>
      <c r="I164" s="153"/>
      <c r="J164" s="161"/>
      <c r="K164" s="187" t="s">
        <v>20</v>
      </c>
      <c r="L164" s="138" t="str">
        <f ca="1">IF(P164="00:00:00","",IF(AND(MONTH(P164)=4,DAY(P164)=1),ROUND(YEARFRAC(P164,DATE(IF(MONTH(NOW())&lt;4,YEAR(NOW())-1,YEAR(NOW())),4,1),1),0),ROUNDDOWN(YEARFRAC(P164,DATE(IF(MONTH(NOW())&lt;4,YEAR(NOW())-1,YEAR(NOW())),4,1),1),0)))</f>
        <v/>
      </c>
      <c r="M164" s="147"/>
      <c r="N164" s="164"/>
      <c r="O164" s="138" t="str">
        <f>IF(P164="00:00:00","",IF(AND(MONTH(P164)=4,DAY(P164)=1),IF(L164=60,"還暦",IF(L164=70,"古希",IF(L164=77,"喜寿",IF(L164&gt;79,"長寿","")))),IF(L164=60,"還暦",IF(L164=70,"古希",IF(L164=77,"喜寿",IF(L164&gt;79,"長寿",""))))))</f>
        <v/>
      </c>
      <c r="P164" s="140" t="str">
        <f>IF(OR(K164="00:00:00",K164="",K164=" ",K164="　"),"00:00:00",DATEVALUE(IF(LEFT(K164,1)&lt;"A",SUBSTITUTE(CONCATENATE("S",K164),":","/"),SUBSTITUTE(K164,":","/"))))</f>
        <v>00:00:00</v>
      </c>
      <c r="Q164" s="10"/>
      <c r="R164" s="25"/>
      <c r="T164" s="25"/>
    </row>
    <row r="165" spans="1:20" ht="18" customHeight="1" thickBot="1" x14ac:dyDescent="0.25">
      <c r="A165" s="196"/>
      <c r="B165" s="38"/>
      <c r="C165" s="144"/>
      <c r="D165" s="146"/>
      <c r="E165" s="148"/>
      <c r="F165" s="150"/>
      <c r="G165" s="152"/>
      <c r="H165" s="144"/>
      <c r="I165" s="154"/>
      <c r="J165" s="190"/>
      <c r="K165" s="188"/>
      <c r="L165" s="139"/>
      <c r="M165" s="148"/>
      <c r="N165" s="165"/>
      <c r="O165" s="139"/>
      <c r="P165" s="140"/>
      <c r="Q165" s="10"/>
      <c r="R165" s="25"/>
      <c r="S165" s="25"/>
      <c r="T165" s="25"/>
    </row>
    <row r="166" spans="1:20" ht="12" customHeight="1" thickTop="1" x14ac:dyDescent="0.2">
      <c r="A166" s="194" t="str">
        <f>CONCATENATE(IF(AND(D166&lt;&gt;"",D166&lt;&gt;" ",D166&lt;&gt;"　"),ASC(LEFT(A162,2))+1,""),IF(AND(D166&lt;&gt;"",D166&lt;&gt;" ",D166&lt;&gt;"　"),"　／　 ",""),IF(AND(D166&lt;&gt;"",D166&lt;&gt;" ",D166&lt;&gt;"　"),S2,""))</f>
        <v/>
      </c>
      <c r="B166" s="40"/>
      <c r="C166" s="155"/>
      <c r="D166" s="157"/>
      <c r="E166" s="200"/>
      <c r="F166" s="201"/>
      <c r="G166" s="151"/>
      <c r="H166" s="143"/>
      <c r="I166" s="153"/>
      <c r="J166" s="161"/>
      <c r="K166" s="187" t="s">
        <v>20</v>
      </c>
      <c r="L166" s="141" t="str">
        <f ca="1">IF(P166="00:00:00","",IF(AND(MONTH(P166)=4,DAY(P166)=1),ROUND(YEARFRAC(P166,DATE(IF(MONTH(NOW())&lt;4,YEAR(NOW())-1,YEAR(NOW())),4,1),1),0),ROUNDDOWN(YEARFRAC(P166,DATE(IF(MONTH(NOW())&lt;4,YEAR(NOW())-1,YEAR(NOW())),4,1),1),0)))</f>
        <v/>
      </c>
      <c r="M166" s="147"/>
      <c r="N166" s="164"/>
      <c r="O166" s="141" t="str">
        <f>IF(P166="00:00:00","",IF(AND(MONTH(P166)=4,DAY(P166)=1),IF(L166=60,"還暦",IF(L166=70,"古希",IF(L166=77,"喜寿",IF(L166&gt;79,"長寿","")))),IF(L166=60,"還暦",IF(L166=70,"古希",IF(L166=77,"喜寿",IF(L166&gt;79,"長寿",""))))))</f>
        <v/>
      </c>
      <c r="P166" s="140" t="str">
        <f>IF(OR(K166="00:00:00",K166="",K166=" ",K166="　"),"00:00:00",DATEVALUE(IF(LEFT(K166,1)&lt;"A",SUBSTITUTE(CONCATENATE("S",K166),":","/"),SUBSTITUTE(K166,":","/"))))</f>
        <v>00:00:00</v>
      </c>
      <c r="Q166" s="10"/>
      <c r="R166" s="25"/>
      <c r="T166" s="25"/>
    </row>
    <row r="167" spans="1:20" ht="18" customHeight="1" x14ac:dyDescent="0.2">
      <c r="A167" s="195"/>
      <c r="B167" s="38"/>
      <c r="C167" s="156"/>
      <c r="D167" s="158"/>
      <c r="E167" s="159"/>
      <c r="F167" s="160"/>
      <c r="G167" s="163"/>
      <c r="H167" s="156"/>
      <c r="I167" s="191"/>
      <c r="J167" s="162"/>
      <c r="K167" s="189"/>
      <c r="L167" s="142"/>
      <c r="M167" s="159"/>
      <c r="N167" s="168"/>
      <c r="O167" s="142"/>
      <c r="P167" s="140"/>
      <c r="Q167" s="10"/>
      <c r="R167" s="25"/>
      <c r="S167" s="25"/>
      <c r="T167" s="25"/>
    </row>
    <row r="168" spans="1:20" ht="12" customHeight="1" x14ac:dyDescent="0.2">
      <c r="A168" s="195"/>
      <c r="B168" s="35"/>
      <c r="C168" s="143"/>
      <c r="D168" s="145"/>
      <c r="E168" s="147"/>
      <c r="F168" s="149"/>
      <c r="G168" s="151"/>
      <c r="H168" s="143"/>
      <c r="I168" s="153"/>
      <c r="J168" s="161"/>
      <c r="K168" s="187" t="s">
        <v>27</v>
      </c>
      <c r="L168" s="138" t="str">
        <f ca="1">IF(P168="00:00:00","",IF(AND(MONTH(P168)=4,DAY(P168)=1),ROUND(YEARFRAC(P168,DATE(IF(MONTH(NOW())&lt;4,YEAR(NOW())-1,YEAR(NOW())),4,1),1),0),ROUNDDOWN(YEARFRAC(P168,DATE(IF(MONTH(NOW())&lt;4,YEAR(NOW())-1,YEAR(NOW())),4,1),1),0)))</f>
        <v/>
      </c>
      <c r="M168" s="147"/>
      <c r="N168" s="164"/>
      <c r="O168" s="138" t="str">
        <f>IF(P168="00:00:00","",IF(AND(MONTH(P168)=4,DAY(P168)=1),IF(L168=60,"還暦",IF(L168=70,"古希",IF(L168=77,"喜寿",IF(L168&gt;79,"長寿","")))),IF(L168=60,"還暦",IF(L168=70,"古希",IF(L168=77,"喜寿",IF(L168&gt;79,"長寿",""))))))</f>
        <v/>
      </c>
      <c r="P168" s="140" t="str">
        <f>IF(OR(K168="00:00:00",K168="",K168=" ",K168="　"),"00:00:00",DATEVALUE(IF(LEFT(K168,1)&lt;"A",SUBSTITUTE(CONCATENATE("S",K168),":","/"),SUBSTITUTE(K168,":","/"))))</f>
        <v>00:00:00</v>
      </c>
      <c r="Q168" s="10"/>
      <c r="R168" s="25"/>
      <c r="T168" s="25"/>
    </row>
    <row r="169" spans="1:20" ht="18" customHeight="1" x14ac:dyDescent="0.2">
      <c r="A169" s="247"/>
      <c r="B169" s="38"/>
      <c r="C169" s="156"/>
      <c r="D169" s="158"/>
      <c r="E169" s="159"/>
      <c r="F169" s="160"/>
      <c r="G169" s="163"/>
      <c r="H169" s="156"/>
      <c r="I169" s="191"/>
      <c r="J169" s="162"/>
      <c r="K169" s="189"/>
      <c r="L169" s="142"/>
      <c r="M169" s="159"/>
      <c r="N169" s="168"/>
      <c r="O169" s="142"/>
      <c r="P169" s="140"/>
      <c r="Q169" s="10"/>
      <c r="R169" s="25"/>
      <c r="S169" s="25"/>
      <c r="T169" s="25"/>
    </row>
    <row r="170" spans="1:20" ht="18" customHeight="1" x14ac:dyDescent="0.2">
      <c r="A170" s="231" t="s">
        <v>67</v>
      </c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30"/>
      <c r="Q170" s="10"/>
      <c r="R170" s="25"/>
      <c r="S170" s="25"/>
      <c r="T170" s="25"/>
    </row>
    <row r="171" spans="1:20" ht="19.5" customHeight="1" x14ac:dyDescent="0.2">
      <c r="A171" s="31" t="s">
        <v>66</v>
      </c>
      <c r="B171" s="27"/>
      <c r="C171" s="10"/>
      <c r="D171" s="10"/>
      <c r="E171" s="22"/>
      <c r="F171" s="22"/>
      <c r="G171" s="10"/>
      <c r="H171" s="22"/>
      <c r="I171" s="22"/>
      <c r="J171" s="10"/>
      <c r="K171" s="10"/>
      <c r="L171" s="10"/>
      <c r="M171" s="10"/>
      <c r="N171" s="10"/>
      <c r="O171" s="10"/>
      <c r="P171" s="2"/>
      <c r="Q171" s="10"/>
      <c r="R171" s="25"/>
      <c r="S171" s="25"/>
      <c r="T171" s="25"/>
    </row>
    <row r="172" spans="1:20" x14ac:dyDescent="0.2">
      <c r="A172" s="47"/>
      <c r="B172" s="48"/>
      <c r="C172" s="47"/>
      <c r="D172" s="47"/>
      <c r="E172" s="49"/>
      <c r="F172" s="49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20" x14ac:dyDescent="0.2">
      <c r="A173" s="47"/>
      <c r="B173" s="48"/>
      <c r="C173" s="47"/>
      <c r="D173" s="47"/>
      <c r="E173" s="49"/>
      <c r="F173" s="49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20" hidden="1" x14ac:dyDescent="0.2">
      <c r="G174" s="253" t="s">
        <v>75</v>
      </c>
      <c r="H174" s="253"/>
      <c r="J174" s="26" t="s">
        <v>73</v>
      </c>
    </row>
    <row r="175" spans="1:20" hidden="1" x14ac:dyDescent="0.2">
      <c r="G175" s="253" t="s">
        <v>76</v>
      </c>
      <c r="H175" s="253"/>
      <c r="J175" s="26" t="s">
        <v>63</v>
      </c>
    </row>
    <row r="176" spans="1:20" hidden="1" x14ac:dyDescent="0.2">
      <c r="G176" s="253" t="s">
        <v>77</v>
      </c>
      <c r="H176" s="253"/>
      <c r="J176" s="78" t="s">
        <v>53</v>
      </c>
    </row>
    <row r="177" spans="7:10" hidden="1" x14ac:dyDescent="0.2">
      <c r="G177" s="253" t="s">
        <v>78</v>
      </c>
      <c r="H177" s="253"/>
      <c r="J177" s="1" t="s">
        <v>74</v>
      </c>
    </row>
    <row r="178" spans="7:10" hidden="1" x14ac:dyDescent="0.2">
      <c r="G178" s="253" t="s">
        <v>62</v>
      </c>
      <c r="H178" s="253"/>
      <c r="J178" s="1" t="s">
        <v>60</v>
      </c>
    </row>
    <row r="179" spans="7:10" hidden="1" x14ac:dyDescent="0.2">
      <c r="G179" s="253" t="s">
        <v>41</v>
      </c>
      <c r="H179" s="253"/>
      <c r="J179" s="1" t="s">
        <v>61</v>
      </c>
    </row>
    <row r="180" spans="7:10" hidden="1" x14ac:dyDescent="0.2">
      <c r="G180" s="253" t="s">
        <v>79</v>
      </c>
      <c r="H180" s="253"/>
    </row>
    <row r="181" spans="7:10" hidden="1" x14ac:dyDescent="0.2">
      <c r="G181" s="253" t="s">
        <v>80</v>
      </c>
      <c r="H181" s="253"/>
    </row>
    <row r="182" spans="7:10" hidden="1" x14ac:dyDescent="0.2">
      <c r="G182" s="253" t="s">
        <v>52</v>
      </c>
      <c r="H182" s="253"/>
    </row>
    <row r="183" spans="7:10" hidden="1" x14ac:dyDescent="0.2">
      <c r="G183" s="253" t="s">
        <v>81</v>
      </c>
      <c r="H183" s="253"/>
    </row>
  </sheetData>
  <sheetProtection sheet="1" formatCells="0" selectLockedCells="1"/>
  <mergeCells count="1042">
    <mergeCell ref="L6:L7"/>
    <mergeCell ref="M6:N6"/>
    <mergeCell ref="O6:O7"/>
    <mergeCell ref="G7:H7"/>
    <mergeCell ref="A8:A11"/>
    <mergeCell ref="C8:C9"/>
    <mergeCell ref="D8:D9"/>
    <mergeCell ref="E8:E9"/>
    <mergeCell ref="F8:F9"/>
    <mergeCell ref="G8:H9"/>
    <mergeCell ref="A6:A7"/>
    <mergeCell ref="C6:C7"/>
    <mergeCell ref="D6:D7"/>
    <mergeCell ref="E6:I6"/>
    <mergeCell ref="J6:J7"/>
    <mergeCell ref="K6:K7"/>
    <mergeCell ref="A1:O1"/>
    <mergeCell ref="A2:B2"/>
    <mergeCell ref="A3:C3"/>
    <mergeCell ref="E3:F3"/>
    <mergeCell ref="I3:K3"/>
    <mergeCell ref="L3:L4"/>
    <mergeCell ref="M3:O4"/>
    <mergeCell ref="A4:C4"/>
    <mergeCell ref="E4:K4"/>
    <mergeCell ref="L10:L11"/>
    <mergeCell ref="M10:M11"/>
    <mergeCell ref="N10:N11"/>
    <mergeCell ref="O10:O11"/>
    <mergeCell ref="P10:P11"/>
    <mergeCell ref="A12:A15"/>
    <mergeCell ref="C12:C13"/>
    <mergeCell ref="D12:D13"/>
    <mergeCell ref="E12:E13"/>
    <mergeCell ref="F12:F13"/>
    <mergeCell ref="O8:O9"/>
    <mergeCell ref="P8:P9"/>
    <mergeCell ref="C10:C11"/>
    <mergeCell ref="D10:D11"/>
    <mergeCell ref="E10:E11"/>
    <mergeCell ref="F10:F11"/>
    <mergeCell ref="G10:H11"/>
    <mergeCell ref="I10:I11"/>
    <mergeCell ref="J10:J11"/>
    <mergeCell ref="K10:K11"/>
    <mergeCell ref="I8:I9"/>
    <mergeCell ref="J8:J9"/>
    <mergeCell ref="K8:K9"/>
    <mergeCell ref="L8:L9"/>
    <mergeCell ref="M8:M9"/>
    <mergeCell ref="N8:N9"/>
    <mergeCell ref="K14:K15"/>
    <mergeCell ref="L14:L15"/>
    <mergeCell ref="M14:M15"/>
    <mergeCell ref="N14:N15"/>
    <mergeCell ref="O14:O15"/>
    <mergeCell ref="P14:P15"/>
    <mergeCell ref="N12:N13"/>
    <mergeCell ref="O12:O13"/>
    <mergeCell ref="P12:P13"/>
    <mergeCell ref="C14:C15"/>
    <mergeCell ref="D14:D15"/>
    <mergeCell ref="E14:E15"/>
    <mergeCell ref="F14:F15"/>
    <mergeCell ref="G14:H15"/>
    <mergeCell ref="I14:I15"/>
    <mergeCell ref="J14:J15"/>
    <mergeCell ref="G12:H13"/>
    <mergeCell ref="I12:I13"/>
    <mergeCell ref="J12:J13"/>
    <mergeCell ref="K12:K13"/>
    <mergeCell ref="L12:L13"/>
    <mergeCell ref="M12:M13"/>
    <mergeCell ref="L18:L19"/>
    <mergeCell ref="M18:M19"/>
    <mergeCell ref="N18:N19"/>
    <mergeCell ref="O18:O19"/>
    <mergeCell ref="P18:P19"/>
    <mergeCell ref="A20:A23"/>
    <mergeCell ref="C20:C21"/>
    <mergeCell ref="D20:D21"/>
    <mergeCell ref="E20:E21"/>
    <mergeCell ref="F20:F21"/>
    <mergeCell ref="O16:O17"/>
    <mergeCell ref="P16:P17"/>
    <mergeCell ref="C18:C19"/>
    <mergeCell ref="D18:D19"/>
    <mergeCell ref="E18:E19"/>
    <mergeCell ref="F18:F19"/>
    <mergeCell ref="G18:H19"/>
    <mergeCell ref="I18:I19"/>
    <mergeCell ref="J18:J19"/>
    <mergeCell ref="K18:K19"/>
    <mergeCell ref="I16:I17"/>
    <mergeCell ref="J16:J17"/>
    <mergeCell ref="K16:K17"/>
    <mergeCell ref="L16:L17"/>
    <mergeCell ref="M16:M17"/>
    <mergeCell ref="N16:N17"/>
    <mergeCell ref="A16:A19"/>
    <mergeCell ref="C16:C17"/>
    <mergeCell ref="D16:D17"/>
    <mergeCell ref="E16:E17"/>
    <mergeCell ref="F16:F17"/>
    <mergeCell ref="G16:H17"/>
    <mergeCell ref="K22:K23"/>
    <mergeCell ref="L22:L23"/>
    <mergeCell ref="M22:M23"/>
    <mergeCell ref="N22:N23"/>
    <mergeCell ref="O22:O23"/>
    <mergeCell ref="P22:P23"/>
    <mergeCell ref="N20:N21"/>
    <mergeCell ref="O20:O21"/>
    <mergeCell ref="P20:P21"/>
    <mergeCell ref="C22:C23"/>
    <mergeCell ref="D22:D23"/>
    <mergeCell ref="E22:E23"/>
    <mergeCell ref="F22:F23"/>
    <mergeCell ref="G22:H23"/>
    <mergeCell ref="I22:I23"/>
    <mergeCell ref="J22:J23"/>
    <mergeCell ref="G20:H21"/>
    <mergeCell ref="I20:I21"/>
    <mergeCell ref="J20:J21"/>
    <mergeCell ref="K20:K21"/>
    <mergeCell ref="L20:L21"/>
    <mergeCell ref="M20:M21"/>
    <mergeCell ref="L26:L27"/>
    <mergeCell ref="M26:M27"/>
    <mergeCell ref="N26:N27"/>
    <mergeCell ref="O26:O27"/>
    <mergeCell ref="P26:P27"/>
    <mergeCell ref="A28:A31"/>
    <mergeCell ref="C28:C29"/>
    <mergeCell ref="D28:D29"/>
    <mergeCell ref="E28:E29"/>
    <mergeCell ref="F28:F29"/>
    <mergeCell ref="O24:O25"/>
    <mergeCell ref="P24:P25"/>
    <mergeCell ref="C26:C27"/>
    <mergeCell ref="D26:D27"/>
    <mergeCell ref="E26:E27"/>
    <mergeCell ref="F26:F27"/>
    <mergeCell ref="G26:H27"/>
    <mergeCell ref="I26:I27"/>
    <mergeCell ref="J26:J27"/>
    <mergeCell ref="K26:K27"/>
    <mergeCell ref="I24:I25"/>
    <mergeCell ref="J24:J25"/>
    <mergeCell ref="K24:K25"/>
    <mergeCell ref="L24:L25"/>
    <mergeCell ref="M24:M25"/>
    <mergeCell ref="N24:N25"/>
    <mergeCell ref="A24:A27"/>
    <mergeCell ref="C24:C25"/>
    <mergeCell ref="D24:D25"/>
    <mergeCell ref="E24:E25"/>
    <mergeCell ref="F24:F25"/>
    <mergeCell ref="G24:H25"/>
    <mergeCell ref="K30:K31"/>
    <mergeCell ref="L30:L31"/>
    <mergeCell ref="M30:M31"/>
    <mergeCell ref="N30:N31"/>
    <mergeCell ref="O30:O31"/>
    <mergeCell ref="P30:P31"/>
    <mergeCell ref="N28:N29"/>
    <mergeCell ref="O28:O29"/>
    <mergeCell ref="P28:P29"/>
    <mergeCell ref="C30:C31"/>
    <mergeCell ref="D30:D31"/>
    <mergeCell ref="E30:E31"/>
    <mergeCell ref="F30:F31"/>
    <mergeCell ref="G30:H31"/>
    <mergeCell ref="I30:I31"/>
    <mergeCell ref="J30:J31"/>
    <mergeCell ref="G28:H29"/>
    <mergeCell ref="I28:I29"/>
    <mergeCell ref="J28:J29"/>
    <mergeCell ref="K28:K29"/>
    <mergeCell ref="L28:L29"/>
    <mergeCell ref="M28:M29"/>
    <mergeCell ref="L34:L35"/>
    <mergeCell ref="M34:M35"/>
    <mergeCell ref="N34:N35"/>
    <mergeCell ref="O34:O35"/>
    <mergeCell ref="P34:P35"/>
    <mergeCell ref="A36:A39"/>
    <mergeCell ref="C36:C37"/>
    <mergeCell ref="D36:D37"/>
    <mergeCell ref="E36:E37"/>
    <mergeCell ref="F36:F37"/>
    <mergeCell ref="O32:O33"/>
    <mergeCell ref="P32:P33"/>
    <mergeCell ref="C34:C35"/>
    <mergeCell ref="D34:D35"/>
    <mergeCell ref="E34:E35"/>
    <mergeCell ref="F34:F35"/>
    <mergeCell ref="G34:H35"/>
    <mergeCell ref="I34:I35"/>
    <mergeCell ref="J34:J35"/>
    <mergeCell ref="K34:K35"/>
    <mergeCell ref="I32:I33"/>
    <mergeCell ref="J32:J33"/>
    <mergeCell ref="K32:K33"/>
    <mergeCell ref="L32:L33"/>
    <mergeCell ref="M32:M33"/>
    <mergeCell ref="N32:N33"/>
    <mergeCell ref="A32:A35"/>
    <mergeCell ref="C32:C33"/>
    <mergeCell ref="D32:D33"/>
    <mergeCell ref="E32:E33"/>
    <mergeCell ref="F32:F33"/>
    <mergeCell ref="G32:H33"/>
    <mergeCell ref="K38:K39"/>
    <mergeCell ref="L38:L39"/>
    <mergeCell ref="M38:M39"/>
    <mergeCell ref="N38:N39"/>
    <mergeCell ref="O38:O39"/>
    <mergeCell ref="P38:P39"/>
    <mergeCell ref="N36:N37"/>
    <mergeCell ref="O36:O37"/>
    <mergeCell ref="P36:P37"/>
    <mergeCell ref="C38:C39"/>
    <mergeCell ref="D38:D39"/>
    <mergeCell ref="E38:E39"/>
    <mergeCell ref="F38:F39"/>
    <mergeCell ref="G38:H39"/>
    <mergeCell ref="I38:I39"/>
    <mergeCell ref="J38:J39"/>
    <mergeCell ref="G36:H37"/>
    <mergeCell ref="I36:I37"/>
    <mergeCell ref="J36:J37"/>
    <mergeCell ref="K36:K37"/>
    <mergeCell ref="L36:L37"/>
    <mergeCell ref="M36:M37"/>
    <mergeCell ref="L42:L43"/>
    <mergeCell ref="M42:M43"/>
    <mergeCell ref="N42:N43"/>
    <mergeCell ref="O42:O43"/>
    <mergeCell ref="P42:P43"/>
    <mergeCell ref="A44:A47"/>
    <mergeCell ref="C44:C45"/>
    <mergeCell ref="D44:D45"/>
    <mergeCell ref="E44:E45"/>
    <mergeCell ref="F44:F45"/>
    <mergeCell ref="O40:O41"/>
    <mergeCell ref="P40:P41"/>
    <mergeCell ref="C42:C43"/>
    <mergeCell ref="D42:D43"/>
    <mergeCell ref="E42:E43"/>
    <mergeCell ref="F42:F43"/>
    <mergeCell ref="G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A40:A43"/>
    <mergeCell ref="C40:C41"/>
    <mergeCell ref="D40:D41"/>
    <mergeCell ref="E40:E41"/>
    <mergeCell ref="F40:F41"/>
    <mergeCell ref="G40:H41"/>
    <mergeCell ref="K46:K47"/>
    <mergeCell ref="L46:L47"/>
    <mergeCell ref="M46:M47"/>
    <mergeCell ref="N46:N47"/>
    <mergeCell ref="O46:O47"/>
    <mergeCell ref="P46:P47"/>
    <mergeCell ref="N44:N45"/>
    <mergeCell ref="O44:O45"/>
    <mergeCell ref="P44:P45"/>
    <mergeCell ref="C46:C47"/>
    <mergeCell ref="D46:D47"/>
    <mergeCell ref="E46:E47"/>
    <mergeCell ref="F46:F47"/>
    <mergeCell ref="G46:H47"/>
    <mergeCell ref="I46:I47"/>
    <mergeCell ref="J46:J47"/>
    <mergeCell ref="G44:H45"/>
    <mergeCell ref="I44:I45"/>
    <mergeCell ref="J44:J45"/>
    <mergeCell ref="K44:K45"/>
    <mergeCell ref="L44:L45"/>
    <mergeCell ref="M44:M45"/>
    <mergeCell ref="L50:L51"/>
    <mergeCell ref="M50:M51"/>
    <mergeCell ref="N50:N51"/>
    <mergeCell ref="O50:O51"/>
    <mergeCell ref="P50:P51"/>
    <mergeCell ref="A52:A55"/>
    <mergeCell ref="C52:C53"/>
    <mergeCell ref="D52:D53"/>
    <mergeCell ref="E52:E53"/>
    <mergeCell ref="F52:F53"/>
    <mergeCell ref="O48:O49"/>
    <mergeCell ref="P48:P49"/>
    <mergeCell ref="C50:C51"/>
    <mergeCell ref="D50:D51"/>
    <mergeCell ref="E50:E51"/>
    <mergeCell ref="F50:F51"/>
    <mergeCell ref="G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A48:A51"/>
    <mergeCell ref="C48:C49"/>
    <mergeCell ref="D48:D49"/>
    <mergeCell ref="E48:E49"/>
    <mergeCell ref="F48:F49"/>
    <mergeCell ref="G48:H49"/>
    <mergeCell ref="K54:K55"/>
    <mergeCell ref="L54:L55"/>
    <mergeCell ref="M54:M55"/>
    <mergeCell ref="N54:N55"/>
    <mergeCell ref="O54:O55"/>
    <mergeCell ref="P54:P55"/>
    <mergeCell ref="N52:N53"/>
    <mergeCell ref="O52:O53"/>
    <mergeCell ref="P52:P53"/>
    <mergeCell ref="C54:C55"/>
    <mergeCell ref="D54:D55"/>
    <mergeCell ref="E54:E55"/>
    <mergeCell ref="F54:F55"/>
    <mergeCell ref="G54:H55"/>
    <mergeCell ref="I54:I55"/>
    <mergeCell ref="J54:J55"/>
    <mergeCell ref="G52:H53"/>
    <mergeCell ref="I52:I53"/>
    <mergeCell ref="J52:J53"/>
    <mergeCell ref="K52:K53"/>
    <mergeCell ref="L52:L53"/>
    <mergeCell ref="M52:M53"/>
    <mergeCell ref="L63:L64"/>
    <mergeCell ref="M63:N63"/>
    <mergeCell ref="O63:O64"/>
    <mergeCell ref="G64:H64"/>
    <mergeCell ref="A65:A68"/>
    <mergeCell ref="C65:C66"/>
    <mergeCell ref="D65:D66"/>
    <mergeCell ref="E65:E66"/>
    <mergeCell ref="F65:F66"/>
    <mergeCell ref="G65:H66"/>
    <mergeCell ref="A63:A64"/>
    <mergeCell ref="C63:C64"/>
    <mergeCell ref="D63:D64"/>
    <mergeCell ref="E63:I63"/>
    <mergeCell ref="J63:J64"/>
    <mergeCell ref="K63:K64"/>
    <mergeCell ref="A56:O56"/>
    <mergeCell ref="A58:O58"/>
    <mergeCell ref="A59:B59"/>
    <mergeCell ref="A60:C60"/>
    <mergeCell ref="E60:F60"/>
    <mergeCell ref="I60:K60"/>
    <mergeCell ref="L60:L61"/>
    <mergeCell ref="M60:O61"/>
    <mergeCell ref="A61:C61"/>
    <mergeCell ref="E61:K61"/>
    <mergeCell ref="L67:L68"/>
    <mergeCell ref="M67:M68"/>
    <mergeCell ref="N67:N68"/>
    <mergeCell ref="O67:O68"/>
    <mergeCell ref="P67:P68"/>
    <mergeCell ref="A69:A72"/>
    <mergeCell ref="C69:C70"/>
    <mergeCell ref="D69:D70"/>
    <mergeCell ref="E69:E70"/>
    <mergeCell ref="F69:F70"/>
    <mergeCell ref="O65:O66"/>
    <mergeCell ref="P65:P66"/>
    <mergeCell ref="C67:C68"/>
    <mergeCell ref="D67:D68"/>
    <mergeCell ref="E67:E68"/>
    <mergeCell ref="F67:F68"/>
    <mergeCell ref="G67:H68"/>
    <mergeCell ref="I67:I68"/>
    <mergeCell ref="J67:J68"/>
    <mergeCell ref="K67:K68"/>
    <mergeCell ref="I65:I66"/>
    <mergeCell ref="J65:J66"/>
    <mergeCell ref="K65:K66"/>
    <mergeCell ref="L65:L66"/>
    <mergeCell ref="M65:M66"/>
    <mergeCell ref="N65:N66"/>
    <mergeCell ref="K71:K72"/>
    <mergeCell ref="L71:L72"/>
    <mergeCell ref="M71:M72"/>
    <mergeCell ref="N71:N72"/>
    <mergeCell ref="O71:O72"/>
    <mergeCell ref="P71:P72"/>
    <mergeCell ref="N69:N70"/>
    <mergeCell ref="O69:O70"/>
    <mergeCell ref="P69:P70"/>
    <mergeCell ref="C71:C72"/>
    <mergeCell ref="D71:D72"/>
    <mergeCell ref="E71:E72"/>
    <mergeCell ref="F71:F72"/>
    <mergeCell ref="G71:H72"/>
    <mergeCell ref="I71:I72"/>
    <mergeCell ref="J71:J72"/>
    <mergeCell ref="G69:H70"/>
    <mergeCell ref="I69:I70"/>
    <mergeCell ref="J69:J70"/>
    <mergeCell ref="K69:K70"/>
    <mergeCell ref="L69:L70"/>
    <mergeCell ref="M69:M70"/>
    <mergeCell ref="L75:L76"/>
    <mergeCell ref="M75:M76"/>
    <mergeCell ref="N75:N76"/>
    <mergeCell ref="O75:O76"/>
    <mergeCell ref="P75:P76"/>
    <mergeCell ref="A77:A80"/>
    <mergeCell ref="C77:C78"/>
    <mergeCell ref="D77:D78"/>
    <mergeCell ref="E77:E78"/>
    <mergeCell ref="F77:F78"/>
    <mergeCell ref="O73:O74"/>
    <mergeCell ref="P73:P74"/>
    <mergeCell ref="C75:C76"/>
    <mergeCell ref="D75:D76"/>
    <mergeCell ref="E75:E76"/>
    <mergeCell ref="F75:F76"/>
    <mergeCell ref="G75:H76"/>
    <mergeCell ref="I75:I76"/>
    <mergeCell ref="J75:J76"/>
    <mergeCell ref="K75:K76"/>
    <mergeCell ref="I73:I74"/>
    <mergeCell ref="J73:J74"/>
    <mergeCell ref="K73:K74"/>
    <mergeCell ref="L73:L74"/>
    <mergeCell ref="M73:M74"/>
    <mergeCell ref="N73:N74"/>
    <mergeCell ref="A73:A76"/>
    <mergeCell ref="C73:C74"/>
    <mergeCell ref="D73:D74"/>
    <mergeCell ref="E73:E74"/>
    <mergeCell ref="F73:F74"/>
    <mergeCell ref="G73:H74"/>
    <mergeCell ref="K79:K80"/>
    <mergeCell ref="L79:L80"/>
    <mergeCell ref="M79:M80"/>
    <mergeCell ref="N79:N80"/>
    <mergeCell ref="O79:O80"/>
    <mergeCell ref="P79:P80"/>
    <mergeCell ref="N77:N78"/>
    <mergeCell ref="O77:O78"/>
    <mergeCell ref="P77:P78"/>
    <mergeCell ref="C79:C80"/>
    <mergeCell ref="D79:D80"/>
    <mergeCell ref="E79:E80"/>
    <mergeCell ref="F79:F80"/>
    <mergeCell ref="G79:H80"/>
    <mergeCell ref="I79:I80"/>
    <mergeCell ref="J79:J80"/>
    <mergeCell ref="G77:H78"/>
    <mergeCell ref="I77:I78"/>
    <mergeCell ref="J77:J78"/>
    <mergeCell ref="K77:K78"/>
    <mergeCell ref="L77:L78"/>
    <mergeCell ref="M77:M78"/>
    <mergeCell ref="L83:L84"/>
    <mergeCell ref="M83:M84"/>
    <mergeCell ref="N83:N84"/>
    <mergeCell ref="O83:O84"/>
    <mergeCell ref="P83:P84"/>
    <mergeCell ref="A85:A88"/>
    <mergeCell ref="C85:C86"/>
    <mergeCell ref="D85:D86"/>
    <mergeCell ref="E85:E86"/>
    <mergeCell ref="F85:F86"/>
    <mergeCell ref="O81:O82"/>
    <mergeCell ref="P81:P82"/>
    <mergeCell ref="C83:C84"/>
    <mergeCell ref="D83:D84"/>
    <mergeCell ref="E83:E84"/>
    <mergeCell ref="F83:F84"/>
    <mergeCell ref="G83:H84"/>
    <mergeCell ref="I83:I84"/>
    <mergeCell ref="J83:J84"/>
    <mergeCell ref="K83:K84"/>
    <mergeCell ref="I81:I82"/>
    <mergeCell ref="J81:J82"/>
    <mergeCell ref="K81:K82"/>
    <mergeCell ref="L81:L82"/>
    <mergeCell ref="M81:M82"/>
    <mergeCell ref="N81:N82"/>
    <mergeCell ref="A81:A84"/>
    <mergeCell ref="C81:C82"/>
    <mergeCell ref="D81:D82"/>
    <mergeCell ref="E81:E82"/>
    <mergeCell ref="F81:F82"/>
    <mergeCell ref="G81:H82"/>
    <mergeCell ref="K87:K88"/>
    <mergeCell ref="L87:L88"/>
    <mergeCell ref="M87:M88"/>
    <mergeCell ref="N87:N88"/>
    <mergeCell ref="O87:O88"/>
    <mergeCell ref="P87:P88"/>
    <mergeCell ref="N85:N86"/>
    <mergeCell ref="O85:O86"/>
    <mergeCell ref="P85:P86"/>
    <mergeCell ref="C87:C88"/>
    <mergeCell ref="D87:D88"/>
    <mergeCell ref="E87:E88"/>
    <mergeCell ref="F87:F88"/>
    <mergeCell ref="G87:H88"/>
    <mergeCell ref="I87:I88"/>
    <mergeCell ref="J87:J88"/>
    <mergeCell ref="G85:H86"/>
    <mergeCell ref="I85:I86"/>
    <mergeCell ref="J85:J86"/>
    <mergeCell ref="K85:K86"/>
    <mergeCell ref="L85:L86"/>
    <mergeCell ref="M85:M86"/>
    <mergeCell ref="L91:L92"/>
    <mergeCell ref="M91:M92"/>
    <mergeCell ref="N91:N92"/>
    <mergeCell ref="O91:O92"/>
    <mergeCell ref="P91:P92"/>
    <mergeCell ref="A93:A96"/>
    <mergeCell ref="C93:C94"/>
    <mergeCell ref="D93:D94"/>
    <mergeCell ref="E93:E94"/>
    <mergeCell ref="F93:F94"/>
    <mergeCell ref="O89:O90"/>
    <mergeCell ref="P89:P90"/>
    <mergeCell ref="C91:C92"/>
    <mergeCell ref="D91:D92"/>
    <mergeCell ref="E91:E92"/>
    <mergeCell ref="F91:F92"/>
    <mergeCell ref="G91:H92"/>
    <mergeCell ref="I91:I92"/>
    <mergeCell ref="J91:J92"/>
    <mergeCell ref="K91:K92"/>
    <mergeCell ref="I89:I90"/>
    <mergeCell ref="J89:J90"/>
    <mergeCell ref="K89:K90"/>
    <mergeCell ref="L89:L90"/>
    <mergeCell ref="M89:M90"/>
    <mergeCell ref="N89:N90"/>
    <mergeCell ref="A89:A92"/>
    <mergeCell ref="C89:C90"/>
    <mergeCell ref="D89:D90"/>
    <mergeCell ref="E89:E90"/>
    <mergeCell ref="F89:F90"/>
    <mergeCell ref="G89:H90"/>
    <mergeCell ref="K95:K96"/>
    <mergeCell ref="L95:L96"/>
    <mergeCell ref="M95:M96"/>
    <mergeCell ref="N95:N96"/>
    <mergeCell ref="O95:O96"/>
    <mergeCell ref="P95:P96"/>
    <mergeCell ref="N93:N94"/>
    <mergeCell ref="O93:O94"/>
    <mergeCell ref="P93:P94"/>
    <mergeCell ref="C95:C96"/>
    <mergeCell ref="D95:D96"/>
    <mergeCell ref="E95:E96"/>
    <mergeCell ref="F95:F96"/>
    <mergeCell ref="G95:H96"/>
    <mergeCell ref="I95:I96"/>
    <mergeCell ref="J95:J96"/>
    <mergeCell ref="G93:H94"/>
    <mergeCell ref="I93:I94"/>
    <mergeCell ref="J93:J94"/>
    <mergeCell ref="K93:K94"/>
    <mergeCell ref="L93:L94"/>
    <mergeCell ref="M93:M94"/>
    <mergeCell ref="L99:L100"/>
    <mergeCell ref="M99:M100"/>
    <mergeCell ref="N99:N100"/>
    <mergeCell ref="O99:O100"/>
    <mergeCell ref="P99:P100"/>
    <mergeCell ref="A101:A104"/>
    <mergeCell ref="C101:C102"/>
    <mergeCell ref="D101:D102"/>
    <mergeCell ref="E101:E102"/>
    <mergeCell ref="F101:F102"/>
    <mergeCell ref="O97:O98"/>
    <mergeCell ref="P97:P98"/>
    <mergeCell ref="C99:C100"/>
    <mergeCell ref="D99:D100"/>
    <mergeCell ref="E99:E100"/>
    <mergeCell ref="F99:F100"/>
    <mergeCell ref="G99:H100"/>
    <mergeCell ref="I99:I100"/>
    <mergeCell ref="J99:J100"/>
    <mergeCell ref="K99:K100"/>
    <mergeCell ref="I97:I98"/>
    <mergeCell ref="J97:J98"/>
    <mergeCell ref="K97:K98"/>
    <mergeCell ref="L97:L98"/>
    <mergeCell ref="M97:M98"/>
    <mergeCell ref="N97:N98"/>
    <mergeCell ref="A97:A100"/>
    <mergeCell ref="C97:C98"/>
    <mergeCell ref="D97:D98"/>
    <mergeCell ref="E97:E98"/>
    <mergeCell ref="F97:F98"/>
    <mergeCell ref="G97:H98"/>
    <mergeCell ref="K103:K104"/>
    <mergeCell ref="L103:L104"/>
    <mergeCell ref="M103:M104"/>
    <mergeCell ref="N103:N104"/>
    <mergeCell ref="O103:O104"/>
    <mergeCell ref="P103:P104"/>
    <mergeCell ref="N101:N102"/>
    <mergeCell ref="O101:O102"/>
    <mergeCell ref="P101:P102"/>
    <mergeCell ref="C103:C104"/>
    <mergeCell ref="D103:D104"/>
    <mergeCell ref="E103:E104"/>
    <mergeCell ref="F103:F104"/>
    <mergeCell ref="G103:H104"/>
    <mergeCell ref="I103:I104"/>
    <mergeCell ref="J103:J104"/>
    <mergeCell ref="G101:H102"/>
    <mergeCell ref="I101:I102"/>
    <mergeCell ref="J101:J102"/>
    <mergeCell ref="K101:K102"/>
    <mergeCell ref="L101:L102"/>
    <mergeCell ref="M101:M102"/>
    <mergeCell ref="L107:L108"/>
    <mergeCell ref="M107:M108"/>
    <mergeCell ref="N107:N108"/>
    <mergeCell ref="O107:O108"/>
    <mergeCell ref="P107:P108"/>
    <mergeCell ref="A109:A112"/>
    <mergeCell ref="C109:C110"/>
    <mergeCell ref="D109:D110"/>
    <mergeCell ref="E109:E110"/>
    <mergeCell ref="F109:F110"/>
    <mergeCell ref="O105:O106"/>
    <mergeCell ref="P105:P106"/>
    <mergeCell ref="C107:C108"/>
    <mergeCell ref="D107:D108"/>
    <mergeCell ref="E107:E108"/>
    <mergeCell ref="F107:F108"/>
    <mergeCell ref="G107:H108"/>
    <mergeCell ref="I107:I108"/>
    <mergeCell ref="J107:J108"/>
    <mergeCell ref="K107:K108"/>
    <mergeCell ref="I105:I106"/>
    <mergeCell ref="J105:J106"/>
    <mergeCell ref="K105:K106"/>
    <mergeCell ref="L105:L106"/>
    <mergeCell ref="M105:M106"/>
    <mergeCell ref="N105:N106"/>
    <mergeCell ref="A105:A108"/>
    <mergeCell ref="C105:C106"/>
    <mergeCell ref="D105:D106"/>
    <mergeCell ref="E105:E106"/>
    <mergeCell ref="F105:F106"/>
    <mergeCell ref="G105:H106"/>
    <mergeCell ref="K111:K112"/>
    <mergeCell ref="L111:L112"/>
    <mergeCell ref="M111:M112"/>
    <mergeCell ref="N111:N112"/>
    <mergeCell ref="O111:O112"/>
    <mergeCell ref="P111:P112"/>
    <mergeCell ref="N109:N110"/>
    <mergeCell ref="O109:O110"/>
    <mergeCell ref="P109:P110"/>
    <mergeCell ref="C111:C112"/>
    <mergeCell ref="D111:D112"/>
    <mergeCell ref="E111:E112"/>
    <mergeCell ref="F111:F112"/>
    <mergeCell ref="G111:H112"/>
    <mergeCell ref="I111:I112"/>
    <mergeCell ref="J111:J112"/>
    <mergeCell ref="G109:H110"/>
    <mergeCell ref="I109:I110"/>
    <mergeCell ref="J109:J110"/>
    <mergeCell ref="K109:K110"/>
    <mergeCell ref="L109:L110"/>
    <mergeCell ref="M109:M110"/>
    <mergeCell ref="L120:L121"/>
    <mergeCell ref="M120:N120"/>
    <mergeCell ref="O120:O121"/>
    <mergeCell ref="G121:H121"/>
    <mergeCell ref="A122:A125"/>
    <mergeCell ref="C122:C123"/>
    <mergeCell ref="D122:D123"/>
    <mergeCell ref="E122:E123"/>
    <mergeCell ref="F122:F123"/>
    <mergeCell ref="G122:H123"/>
    <mergeCell ref="A120:A121"/>
    <mergeCell ref="C120:C121"/>
    <mergeCell ref="D120:D121"/>
    <mergeCell ref="E120:I120"/>
    <mergeCell ref="J120:J121"/>
    <mergeCell ref="K120:K121"/>
    <mergeCell ref="A113:O113"/>
    <mergeCell ref="A115:O115"/>
    <mergeCell ref="A116:B116"/>
    <mergeCell ref="A117:C117"/>
    <mergeCell ref="E117:F117"/>
    <mergeCell ref="I117:K117"/>
    <mergeCell ref="L117:L118"/>
    <mergeCell ref="M117:O118"/>
    <mergeCell ref="A118:C118"/>
    <mergeCell ref="E118:K118"/>
    <mergeCell ref="L124:L125"/>
    <mergeCell ref="M124:M125"/>
    <mergeCell ref="N124:N125"/>
    <mergeCell ref="O124:O125"/>
    <mergeCell ref="P124:P125"/>
    <mergeCell ref="A126:A129"/>
    <mergeCell ref="C126:C127"/>
    <mergeCell ref="D126:D127"/>
    <mergeCell ref="E126:E127"/>
    <mergeCell ref="F126:F127"/>
    <mergeCell ref="O122:O123"/>
    <mergeCell ref="P122:P123"/>
    <mergeCell ref="C124:C125"/>
    <mergeCell ref="D124:D125"/>
    <mergeCell ref="E124:E125"/>
    <mergeCell ref="F124:F125"/>
    <mergeCell ref="G124:H125"/>
    <mergeCell ref="I124:I125"/>
    <mergeCell ref="J124:J125"/>
    <mergeCell ref="K124:K125"/>
    <mergeCell ref="I122:I123"/>
    <mergeCell ref="J122:J123"/>
    <mergeCell ref="K122:K123"/>
    <mergeCell ref="L122:L123"/>
    <mergeCell ref="M122:M123"/>
    <mergeCell ref="N122:N123"/>
    <mergeCell ref="K128:K129"/>
    <mergeCell ref="L128:L129"/>
    <mergeCell ref="M128:M129"/>
    <mergeCell ref="N128:N129"/>
    <mergeCell ref="O128:O129"/>
    <mergeCell ref="P128:P129"/>
    <mergeCell ref="N126:N127"/>
    <mergeCell ref="O126:O127"/>
    <mergeCell ref="P126:P127"/>
    <mergeCell ref="C128:C129"/>
    <mergeCell ref="D128:D129"/>
    <mergeCell ref="E128:E129"/>
    <mergeCell ref="F128:F129"/>
    <mergeCell ref="G128:H129"/>
    <mergeCell ref="I128:I129"/>
    <mergeCell ref="J128:J129"/>
    <mergeCell ref="G126:H127"/>
    <mergeCell ref="I126:I127"/>
    <mergeCell ref="J126:J127"/>
    <mergeCell ref="K126:K127"/>
    <mergeCell ref="L126:L127"/>
    <mergeCell ref="M126:M127"/>
    <mergeCell ref="L132:L133"/>
    <mergeCell ref="M132:M133"/>
    <mergeCell ref="N132:N133"/>
    <mergeCell ref="O132:O133"/>
    <mergeCell ref="P132:P133"/>
    <mergeCell ref="A134:A137"/>
    <mergeCell ref="C134:C135"/>
    <mergeCell ref="D134:D135"/>
    <mergeCell ref="E134:E135"/>
    <mergeCell ref="F134:F135"/>
    <mergeCell ref="O130:O131"/>
    <mergeCell ref="P130:P131"/>
    <mergeCell ref="C132:C133"/>
    <mergeCell ref="D132:D133"/>
    <mergeCell ref="E132:E133"/>
    <mergeCell ref="F132:F133"/>
    <mergeCell ref="G132:H133"/>
    <mergeCell ref="I132:I133"/>
    <mergeCell ref="J132:J133"/>
    <mergeCell ref="K132:K133"/>
    <mergeCell ref="I130:I131"/>
    <mergeCell ref="J130:J131"/>
    <mergeCell ref="K130:K131"/>
    <mergeCell ref="L130:L131"/>
    <mergeCell ref="M130:M131"/>
    <mergeCell ref="N130:N131"/>
    <mergeCell ref="A130:A133"/>
    <mergeCell ref="C130:C131"/>
    <mergeCell ref="D130:D131"/>
    <mergeCell ref="E130:E131"/>
    <mergeCell ref="F130:F131"/>
    <mergeCell ref="G130:H131"/>
    <mergeCell ref="K136:K137"/>
    <mergeCell ref="L136:L137"/>
    <mergeCell ref="M136:M137"/>
    <mergeCell ref="N136:N137"/>
    <mergeCell ref="O136:O137"/>
    <mergeCell ref="P136:P137"/>
    <mergeCell ref="N134:N135"/>
    <mergeCell ref="O134:O135"/>
    <mergeCell ref="P134:P135"/>
    <mergeCell ref="C136:C137"/>
    <mergeCell ref="D136:D137"/>
    <mergeCell ref="E136:E137"/>
    <mergeCell ref="F136:F137"/>
    <mergeCell ref="G136:H137"/>
    <mergeCell ref="I136:I137"/>
    <mergeCell ref="J136:J137"/>
    <mergeCell ref="G134:H135"/>
    <mergeCell ref="I134:I135"/>
    <mergeCell ref="J134:J135"/>
    <mergeCell ref="K134:K135"/>
    <mergeCell ref="L134:L135"/>
    <mergeCell ref="M134:M135"/>
    <mergeCell ref="L140:L141"/>
    <mergeCell ref="M140:M141"/>
    <mergeCell ref="N140:N141"/>
    <mergeCell ref="O140:O141"/>
    <mergeCell ref="P140:P141"/>
    <mergeCell ref="A142:A145"/>
    <mergeCell ref="C142:C143"/>
    <mergeCell ref="D142:D143"/>
    <mergeCell ref="E142:E143"/>
    <mergeCell ref="F142:F143"/>
    <mergeCell ref="O138:O139"/>
    <mergeCell ref="P138:P139"/>
    <mergeCell ref="C140:C141"/>
    <mergeCell ref="D140:D141"/>
    <mergeCell ref="E140:E141"/>
    <mergeCell ref="F140:F141"/>
    <mergeCell ref="G140:H141"/>
    <mergeCell ref="I140:I141"/>
    <mergeCell ref="J140:J141"/>
    <mergeCell ref="K140:K141"/>
    <mergeCell ref="I138:I139"/>
    <mergeCell ref="J138:J139"/>
    <mergeCell ref="K138:K139"/>
    <mergeCell ref="L138:L139"/>
    <mergeCell ref="M138:M139"/>
    <mergeCell ref="N138:N139"/>
    <mergeCell ref="A138:A141"/>
    <mergeCell ref="C138:C139"/>
    <mergeCell ref="D138:D139"/>
    <mergeCell ref="E138:E139"/>
    <mergeCell ref="F138:F139"/>
    <mergeCell ref="G138:H139"/>
    <mergeCell ref="K144:K145"/>
    <mergeCell ref="L144:L145"/>
    <mergeCell ref="M144:M145"/>
    <mergeCell ref="N144:N145"/>
    <mergeCell ref="O144:O145"/>
    <mergeCell ref="P144:P145"/>
    <mergeCell ref="N142:N143"/>
    <mergeCell ref="O142:O143"/>
    <mergeCell ref="P142:P143"/>
    <mergeCell ref="C144:C145"/>
    <mergeCell ref="D144:D145"/>
    <mergeCell ref="E144:E145"/>
    <mergeCell ref="F144:F145"/>
    <mergeCell ref="G144:H145"/>
    <mergeCell ref="I144:I145"/>
    <mergeCell ref="J144:J145"/>
    <mergeCell ref="G142:H143"/>
    <mergeCell ref="I142:I143"/>
    <mergeCell ref="J142:J143"/>
    <mergeCell ref="K142:K143"/>
    <mergeCell ref="L142:L143"/>
    <mergeCell ref="M142:M143"/>
    <mergeCell ref="L148:L149"/>
    <mergeCell ref="M148:M149"/>
    <mergeCell ref="N148:N149"/>
    <mergeCell ref="O148:O149"/>
    <mergeCell ref="P148:P149"/>
    <mergeCell ref="A150:A153"/>
    <mergeCell ref="C150:C151"/>
    <mergeCell ref="D150:D151"/>
    <mergeCell ref="E150:E151"/>
    <mergeCell ref="F150:F151"/>
    <mergeCell ref="O146:O147"/>
    <mergeCell ref="P146:P147"/>
    <mergeCell ref="C148:C149"/>
    <mergeCell ref="D148:D149"/>
    <mergeCell ref="E148:E149"/>
    <mergeCell ref="F148:F149"/>
    <mergeCell ref="G148:H149"/>
    <mergeCell ref="I148:I149"/>
    <mergeCell ref="J148:J149"/>
    <mergeCell ref="K148:K149"/>
    <mergeCell ref="I146:I147"/>
    <mergeCell ref="J146:J147"/>
    <mergeCell ref="K146:K147"/>
    <mergeCell ref="L146:L147"/>
    <mergeCell ref="M146:M147"/>
    <mergeCell ref="N146:N147"/>
    <mergeCell ref="A146:A149"/>
    <mergeCell ref="C146:C147"/>
    <mergeCell ref="D146:D147"/>
    <mergeCell ref="E146:E147"/>
    <mergeCell ref="F146:F147"/>
    <mergeCell ref="G146:H147"/>
    <mergeCell ref="K152:K153"/>
    <mergeCell ref="L152:L153"/>
    <mergeCell ref="M152:M153"/>
    <mergeCell ref="N152:N153"/>
    <mergeCell ref="O152:O153"/>
    <mergeCell ref="P152:P153"/>
    <mergeCell ref="N150:N151"/>
    <mergeCell ref="O150:O151"/>
    <mergeCell ref="P150:P151"/>
    <mergeCell ref="C152:C153"/>
    <mergeCell ref="D152:D153"/>
    <mergeCell ref="E152:E153"/>
    <mergeCell ref="F152:F153"/>
    <mergeCell ref="G152:H153"/>
    <mergeCell ref="I152:I153"/>
    <mergeCell ref="J152:J153"/>
    <mergeCell ref="G150:H151"/>
    <mergeCell ref="I150:I151"/>
    <mergeCell ref="J150:J151"/>
    <mergeCell ref="K150:K151"/>
    <mergeCell ref="L150:L151"/>
    <mergeCell ref="M150:M151"/>
    <mergeCell ref="L156:L157"/>
    <mergeCell ref="M156:M157"/>
    <mergeCell ref="N156:N157"/>
    <mergeCell ref="O156:O157"/>
    <mergeCell ref="P156:P157"/>
    <mergeCell ref="A158:A161"/>
    <mergeCell ref="C158:C159"/>
    <mergeCell ref="D158:D159"/>
    <mergeCell ref="E158:E159"/>
    <mergeCell ref="F158:F159"/>
    <mergeCell ref="O154:O155"/>
    <mergeCell ref="P154:P155"/>
    <mergeCell ref="C156:C157"/>
    <mergeCell ref="D156:D157"/>
    <mergeCell ref="E156:E157"/>
    <mergeCell ref="F156:F157"/>
    <mergeCell ref="G156:H157"/>
    <mergeCell ref="I156:I157"/>
    <mergeCell ref="J156:J157"/>
    <mergeCell ref="K156:K157"/>
    <mergeCell ref="I154:I155"/>
    <mergeCell ref="J154:J155"/>
    <mergeCell ref="K154:K155"/>
    <mergeCell ref="L154:L155"/>
    <mergeCell ref="M154:M155"/>
    <mergeCell ref="N154:N155"/>
    <mergeCell ref="A154:A157"/>
    <mergeCell ref="C154:C155"/>
    <mergeCell ref="D154:D155"/>
    <mergeCell ref="E154:E155"/>
    <mergeCell ref="F154:F155"/>
    <mergeCell ref="G154:H155"/>
    <mergeCell ref="K160:K161"/>
    <mergeCell ref="L160:L161"/>
    <mergeCell ref="M160:M161"/>
    <mergeCell ref="N160:N161"/>
    <mergeCell ref="O160:O161"/>
    <mergeCell ref="P160:P161"/>
    <mergeCell ref="N158:N159"/>
    <mergeCell ref="O158:O159"/>
    <mergeCell ref="P158:P159"/>
    <mergeCell ref="C160:C161"/>
    <mergeCell ref="D160:D161"/>
    <mergeCell ref="E160:E161"/>
    <mergeCell ref="F160:F161"/>
    <mergeCell ref="G160:H161"/>
    <mergeCell ref="I160:I161"/>
    <mergeCell ref="J160:J161"/>
    <mergeCell ref="G158:H159"/>
    <mergeCell ref="I158:I159"/>
    <mergeCell ref="J158:J159"/>
    <mergeCell ref="K158:K159"/>
    <mergeCell ref="L158:L159"/>
    <mergeCell ref="M158:M159"/>
    <mergeCell ref="O162:O163"/>
    <mergeCell ref="P162:P163"/>
    <mergeCell ref="C164:C165"/>
    <mergeCell ref="D164:D165"/>
    <mergeCell ref="E164:E165"/>
    <mergeCell ref="F164:F165"/>
    <mergeCell ref="G164:H165"/>
    <mergeCell ref="I164:I165"/>
    <mergeCell ref="J164:J165"/>
    <mergeCell ref="K164:K165"/>
    <mergeCell ref="I162:I163"/>
    <mergeCell ref="J162:J163"/>
    <mergeCell ref="K162:K163"/>
    <mergeCell ref="L162:L163"/>
    <mergeCell ref="M162:M163"/>
    <mergeCell ref="N162:N163"/>
    <mergeCell ref="A162:A165"/>
    <mergeCell ref="C162:C163"/>
    <mergeCell ref="D162:D163"/>
    <mergeCell ref="E162:E163"/>
    <mergeCell ref="F162:F163"/>
    <mergeCell ref="G162:H163"/>
    <mergeCell ref="P168:P169"/>
    <mergeCell ref="N166:N167"/>
    <mergeCell ref="O166:O167"/>
    <mergeCell ref="P166:P167"/>
    <mergeCell ref="C168:C169"/>
    <mergeCell ref="D168:D169"/>
    <mergeCell ref="E168:E169"/>
    <mergeCell ref="F168:F169"/>
    <mergeCell ref="G168:H169"/>
    <mergeCell ref="L164:L165"/>
    <mergeCell ref="M164:M165"/>
    <mergeCell ref="N164:N165"/>
    <mergeCell ref="O164:O165"/>
    <mergeCell ref="P164:P165"/>
    <mergeCell ref="C166:C167"/>
    <mergeCell ref="D166:D167"/>
    <mergeCell ref="E166:E167"/>
    <mergeCell ref="F166:F167"/>
    <mergeCell ref="G166:H167"/>
    <mergeCell ref="G183:H183"/>
    <mergeCell ref="A170:O170"/>
    <mergeCell ref="G174:H174"/>
    <mergeCell ref="G175:H175"/>
    <mergeCell ref="G176:H176"/>
    <mergeCell ref="G177:H177"/>
    <mergeCell ref="O168:O169"/>
    <mergeCell ref="J168:J169"/>
    <mergeCell ref="G179:H179"/>
    <mergeCell ref="G180:H180"/>
    <mergeCell ref="G181:H181"/>
    <mergeCell ref="G182:H182"/>
    <mergeCell ref="I168:I169"/>
    <mergeCell ref="A166:A169"/>
    <mergeCell ref="G178:H178"/>
    <mergeCell ref="K168:K169"/>
    <mergeCell ref="L168:L169"/>
    <mergeCell ref="M168:M169"/>
    <mergeCell ref="N168:N169"/>
    <mergeCell ref="I166:I167"/>
    <mergeCell ref="J166:J167"/>
    <mergeCell ref="K166:K167"/>
    <mergeCell ref="L166:L167"/>
    <mergeCell ref="M166:M167"/>
  </mergeCells>
  <phoneticPr fontId="5"/>
  <conditionalFormatting sqref="E8:F55 E65:F112 E122:F169">
    <cfRule type="cellIs" dxfId="760" priority="102" stopIfTrue="1" operator="equal">
      <formula>" "</formula>
    </cfRule>
    <cfRule type="cellIs" dxfId="759" priority="103" stopIfTrue="1" operator="equal">
      <formula>"　"</formula>
    </cfRule>
    <cfRule type="cellIs" dxfId="758" priority="104" stopIfTrue="1" operator="equal">
      <formula>""</formula>
    </cfRule>
    <cfRule type="cellIs" dxfId="757" priority="105" operator="notEqual">
      <formula>"○"</formula>
    </cfRule>
  </conditionalFormatting>
  <conditionalFormatting sqref="M8:N55 M65:N112 M122:N169">
    <cfRule type="cellIs" dxfId="756" priority="98" stopIfTrue="1" operator="equal">
      <formula>"　"</formula>
    </cfRule>
    <cfRule type="cellIs" dxfId="755" priority="99" stopIfTrue="1" operator="equal">
      <formula>""</formula>
    </cfRule>
    <cfRule type="cellIs" dxfId="754" priority="100" stopIfTrue="1" operator="equal">
      <formula>" "</formula>
    </cfRule>
    <cfRule type="cellIs" dxfId="753" priority="101" operator="notEqual">
      <formula>"○"</formula>
    </cfRule>
  </conditionalFormatting>
  <conditionalFormatting sqref="E8:F12 E14:F19">
    <cfRule type="cellIs" dxfId="752" priority="94" stopIfTrue="1" operator="equal">
      <formula>" "</formula>
    </cfRule>
    <cfRule type="cellIs" dxfId="751" priority="95" stopIfTrue="1" operator="equal">
      <formula>"　"</formula>
    </cfRule>
    <cfRule type="cellIs" dxfId="750" priority="96" stopIfTrue="1" operator="equal">
      <formula>""</formula>
    </cfRule>
    <cfRule type="cellIs" dxfId="749" priority="97" operator="notEqual">
      <formula>"○"</formula>
    </cfRule>
  </conditionalFormatting>
  <conditionalFormatting sqref="E8:F11">
    <cfRule type="cellIs" dxfId="748" priority="90" stopIfTrue="1" operator="equal">
      <formula>" "</formula>
    </cfRule>
    <cfRule type="cellIs" dxfId="747" priority="91" stopIfTrue="1" operator="equal">
      <formula>"　"</formula>
    </cfRule>
    <cfRule type="cellIs" dxfId="746" priority="92" stopIfTrue="1" operator="equal">
      <formula>""</formula>
    </cfRule>
    <cfRule type="cellIs" dxfId="745" priority="93" operator="notEqual">
      <formula>"○"</formula>
    </cfRule>
  </conditionalFormatting>
  <conditionalFormatting sqref="E8:F12 E14:F19">
    <cfRule type="cellIs" dxfId="744" priority="86" stopIfTrue="1" operator="equal">
      <formula>" "</formula>
    </cfRule>
    <cfRule type="cellIs" dxfId="743" priority="87" stopIfTrue="1" operator="equal">
      <formula>"　"</formula>
    </cfRule>
    <cfRule type="cellIs" dxfId="742" priority="88" stopIfTrue="1" operator="equal">
      <formula>""</formula>
    </cfRule>
    <cfRule type="cellIs" dxfId="741" priority="89" operator="notEqual">
      <formula>"○"</formula>
    </cfRule>
  </conditionalFormatting>
  <conditionalFormatting sqref="E8:F11">
    <cfRule type="cellIs" dxfId="740" priority="82" stopIfTrue="1" operator="equal">
      <formula>" "</formula>
    </cfRule>
    <cfRule type="cellIs" dxfId="739" priority="83" stopIfTrue="1" operator="equal">
      <formula>"　"</formula>
    </cfRule>
    <cfRule type="cellIs" dxfId="738" priority="84" stopIfTrue="1" operator="equal">
      <formula>""</formula>
    </cfRule>
    <cfRule type="cellIs" dxfId="737" priority="85" operator="notEqual">
      <formula>"○"</formula>
    </cfRule>
  </conditionalFormatting>
  <conditionalFormatting sqref="M8:M15">
    <cfRule type="cellIs" dxfId="736" priority="78" stopIfTrue="1" operator="equal">
      <formula>"　"</formula>
    </cfRule>
    <cfRule type="cellIs" dxfId="735" priority="79" stopIfTrue="1" operator="equal">
      <formula>""</formula>
    </cfRule>
    <cfRule type="cellIs" dxfId="734" priority="80" stopIfTrue="1" operator="equal">
      <formula>" "</formula>
    </cfRule>
    <cfRule type="cellIs" dxfId="733" priority="81" operator="notEqual">
      <formula>"○"</formula>
    </cfRule>
  </conditionalFormatting>
  <conditionalFormatting sqref="M8:M15">
    <cfRule type="cellIs" dxfId="732" priority="74" stopIfTrue="1" operator="equal">
      <formula>"　"</formula>
    </cfRule>
    <cfRule type="cellIs" dxfId="731" priority="75" stopIfTrue="1" operator="equal">
      <formula>""</formula>
    </cfRule>
    <cfRule type="cellIs" dxfId="730" priority="76" stopIfTrue="1" operator="equal">
      <formula>" "</formula>
    </cfRule>
    <cfRule type="cellIs" dxfId="729" priority="77" operator="notEqual">
      <formula>"○"</formula>
    </cfRule>
  </conditionalFormatting>
  <conditionalFormatting sqref="C8:C9">
    <cfRule type="expression" dxfId="728" priority="73" stopIfTrue="1">
      <formula>AND(C8&lt;&gt;"",ISERROR(VLOOKUP(CONCATENATE(C8,"*"),V6:V52,1,FALSE))=TRUE)</formula>
    </cfRule>
  </conditionalFormatting>
  <conditionalFormatting sqref="C10:C11">
    <cfRule type="expression" dxfId="727" priority="72" stopIfTrue="1">
      <formula>AND(C10&lt;&gt;"",ISERROR(VLOOKUP(CONCATENATE(C10,"*"),V5:V52,1,FALSE))=TRUE)</formula>
    </cfRule>
  </conditionalFormatting>
  <conditionalFormatting sqref="C12:C13">
    <cfRule type="expression" dxfId="726" priority="71" stopIfTrue="1">
      <formula>AND(C12&lt;&gt;"",ISERROR(VLOOKUP(CONCATENATE(C12,"*"),V5:V52,1,FALSE))=TRUE)</formula>
    </cfRule>
  </conditionalFormatting>
  <conditionalFormatting sqref="C14:C15">
    <cfRule type="expression" dxfId="725" priority="70" stopIfTrue="1">
      <formula>AND(C14&lt;&gt;"",ISERROR(VLOOKUP(CONCATENATE(C14,"*"),V5:V52,1,FALSE))=TRUE)</formula>
    </cfRule>
  </conditionalFormatting>
  <conditionalFormatting sqref="C16:C17">
    <cfRule type="expression" dxfId="724" priority="69" stopIfTrue="1">
      <formula>AND(C16&lt;&gt;"",ISERROR(VLOOKUP(CONCATENATE(C16,"*"),V5:V52,1,FALSE))=TRUE)</formula>
    </cfRule>
  </conditionalFormatting>
  <conditionalFormatting sqref="C18:C19">
    <cfRule type="expression" dxfId="723" priority="68" stopIfTrue="1">
      <formula>AND(C18&lt;&gt;"",ISERROR(VLOOKUP(CONCATENATE(C18,"*"),V5:V52,1,FALSE))=TRUE)</formula>
    </cfRule>
  </conditionalFormatting>
  <conditionalFormatting sqref="C20:C21">
    <cfRule type="expression" dxfId="722" priority="67" stopIfTrue="1">
      <formula>AND(C20&lt;&gt;"",ISERROR(VLOOKUP(CONCATENATE(C20,"*"),V5:V52,1,FALSE))=TRUE)</formula>
    </cfRule>
  </conditionalFormatting>
  <conditionalFormatting sqref="C22:C23">
    <cfRule type="expression" dxfId="721" priority="66" stopIfTrue="1">
      <formula>AND(C22&lt;&gt;"",ISERROR(VLOOKUP(CONCATENATE(C22,"*"),V5:V52,1,FALSE))=TRUE)</formula>
    </cfRule>
  </conditionalFormatting>
  <conditionalFormatting sqref="C24:C25">
    <cfRule type="expression" dxfId="720" priority="65" stopIfTrue="1">
      <formula>AND(C24&lt;&gt;"",ISERROR(VLOOKUP(CONCATENATE(C24,"*"),V5:V52,1,FALSE))=TRUE)</formula>
    </cfRule>
  </conditionalFormatting>
  <conditionalFormatting sqref="C26:C27">
    <cfRule type="expression" dxfId="719" priority="64" stopIfTrue="1">
      <formula>AND(C26&lt;&gt;"",ISERROR(VLOOKUP(CONCATENATE(C26,"*"),V5:V52,1,FALSE))=TRUE)</formula>
    </cfRule>
  </conditionalFormatting>
  <conditionalFormatting sqref="C28:C29">
    <cfRule type="expression" dxfId="718" priority="63" stopIfTrue="1">
      <formula>AND(C28&lt;&gt;"",ISERROR(VLOOKUP(CONCATENATE(C28,"*"),V5:V52,1,FALSE))=TRUE)</formula>
    </cfRule>
  </conditionalFormatting>
  <conditionalFormatting sqref="C30:C31">
    <cfRule type="expression" dxfId="717" priority="62" stopIfTrue="1">
      <formula>AND(C30&lt;&gt;"",ISERROR(VLOOKUP(CONCATENATE(C30,"*"),V5:V52,1,FALSE))=TRUE)</formula>
    </cfRule>
  </conditionalFormatting>
  <conditionalFormatting sqref="C32:C33">
    <cfRule type="expression" dxfId="716" priority="61" stopIfTrue="1">
      <formula>AND(C32&lt;&gt;"",ISERROR(VLOOKUP(CONCATENATE(C32,"*"),V5:V52,1,FALSE))=TRUE)</formula>
    </cfRule>
  </conditionalFormatting>
  <conditionalFormatting sqref="C34:C35">
    <cfRule type="expression" dxfId="715" priority="60" stopIfTrue="1">
      <formula>AND(C34&lt;&gt;"",ISERROR(VLOOKUP(CONCATENATE(C34,"*"),V5:V52,1,FALSE))=TRUE)</formula>
    </cfRule>
  </conditionalFormatting>
  <conditionalFormatting sqref="C36:C37">
    <cfRule type="expression" dxfId="714" priority="59" stopIfTrue="1">
      <formula>AND(C36&lt;&gt;"",ISERROR(VLOOKUP(CONCATENATE(C36,"*"),V5:V52,1,FALSE))=TRUE)</formula>
    </cfRule>
  </conditionalFormatting>
  <conditionalFormatting sqref="C38:C39">
    <cfRule type="expression" dxfId="713" priority="58" stopIfTrue="1">
      <formula>AND(C38&lt;&gt;"",ISERROR(VLOOKUP(CONCATENATE(C38,"*"),V5:V52,1,FALSE))=TRUE)</formula>
    </cfRule>
  </conditionalFormatting>
  <conditionalFormatting sqref="C40:C41">
    <cfRule type="expression" dxfId="712" priority="57" stopIfTrue="1">
      <formula>AND(C40&lt;&gt;"",ISERROR(VLOOKUP(CONCATENATE(C40,"*"),V5:V52,1,FALSE))=TRUE)</formula>
    </cfRule>
  </conditionalFormatting>
  <conditionalFormatting sqref="C42:C43">
    <cfRule type="expression" dxfId="711" priority="56" stopIfTrue="1">
      <formula>AND(C42&lt;&gt;"",ISERROR(VLOOKUP(CONCATENATE(C42,"*"),V5:V52,1,FALSE))=TRUE)</formula>
    </cfRule>
  </conditionalFormatting>
  <conditionalFormatting sqref="C44:C45">
    <cfRule type="expression" dxfId="710" priority="55" stopIfTrue="1">
      <formula>AND(C44&lt;&gt;"",ISERROR(VLOOKUP(CONCATENATE(C44,"*"),V5:V52,1,FALSE))=TRUE)</formula>
    </cfRule>
  </conditionalFormatting>
  <conditionalFormatting sqref="C46:C47">
    <cfRule type="expression" dxfId="709" priority="54" stopIfTrue="1">
      <formula>AND(C46&lt;&gt;"",ISERROR(VLOOKUP(CONCATENATE(C46,"*"),V5:V52,1,FALSE))=TRUE)</formula>
    </cfRule>
  </conditionalFormatting>
  <conditionalFormatting sqref="C48:C49">
    <cfRule type="expression" dxfId="708" priority="53" stopIfTrue="1">
      <formula>AND(C48&lt;&gt;"",ISERROR(VLOOKUP(CONCATENATE(C48,"*"),V5:V52,1,FALSE))=TRUE)</formula>
    </cfRule>
  </conditionalFormatting>
  <conditionalFormatting sqref="C50:C51">
    <cfRule type="expression" dxfId="707" priority="52" stopIfTrue="1">
      <formula>AND(C50&lt;&gt;"",ISERROR(VLOOKUP(CONCATENATE(C50,"*"),V5:V52,1,FALSE))=TRUE)</formula>
    </cfRule>
  </conditionalFormatting>
  <conditionalFormatting sqref="C52:C53">
    <cfRule type="expression" dxfId="706" priority="51" stopIfTrue="1">
      <formula>AND(C52&lt;&gt;"",ISERROR(VLOOKUP(CONCATENATE(C52,"*"),V5:V52,1,FALSE))=TRUE)</formula>
    </cfRule>
  </conditionalFormatting>
  <conditionalFormatting sqref="C54:C55">
    <cfRule type="expression" dxfId="705" priority="50" stopIfTrue="1">
      <formula>AND(C54&lt;&gt;"",ISERROR(VLOOKUP(CONCATENATE(C54,"*"),V5:V52,1,FALSE))=TRUE)</formula>
    </cfRule>
  </conditionalFormatting>
  <conditionalFormatting sqref="C65:C66">
    <cfRule type="expression" dxfId="704" priority="49" stopIfTrue="1">
      <formula>AND(C65&lt;&gt;"",ISERROR(VLOOKUP(CONCATENATE(C65,"*"),V5:V52,1,FALSE))=TRUE)</formula>
    </cfRule>
  </conditionalFormatting>
  <conditionalFormatting sqref="C67:C68">
    <cfRule type="expression" dxfId="703" priority="48" stopIfTrue="1">
      <formula>AND(C67&lt;&gt;"",ISERROR(VLOOKUP(CONCATENATE(C67,"*"),V5:V52,1,FALSE))=TRUE)</formula>
    </cfRule>
  </conditionalFormatting>
  <conditionalFormatting sqref="C69:C70">
    <cfRule type="expression" dxfId="702" priority="47" stopIfTrue="1">
      <formula>AND(C69&lt;&gt;"",ISERROR(VLOOKUP(CONCATENATE(C69,"*"),V5:V52,1,FALSE))=TRUE)</formula>
    </cfRule>
  </conditionalFormatting>
  <conditionalFormatting sqref="C71:C72">
    <cfRule type="expression" dxfId="701" priority="46" stopIfTrue="1">
      <formula>AND(C71&lt;&gt;"",ISERROR(VLOOKUP(CONCATENATE(C71,"*"),V5:V52,1,FALSE))=TRUE)</formula>
    </cfRule>
  </conditionalFormatting>
  <conditionalFormatting sqref="C73:C74">
    <cfRule type="expression" dxfId="700" priority="45" stopIfTrue="1">
      <formula>AND(C73&lt;&gt;"",ISERROR(VLOOKUP(CONCATENATE(C73,"*"),V5:V52,1,FALSE))=TRUE)</formula>
    </cfRule>
  </conditionalFormatting>
  <conditionalFormatting sqref="C75:C76">
    <cfRule type="expression" dxfId="699" priority="44" stopIfTrue="1">
      <formula>AND(C75&lt;&gt;"",ISERROR(VLOOKUP(CONCATENATE(C75,"*"),V5:V52,1,FALSE))=TRUE)</formula>
    </cfRule>
  </conditionalFormatting>
  <conditionalFormatting sqref="C77:C78">
    <cfRule type="expression" dxfId="698" priority="43" stopIfTrue="1">
      <formula>AND(C77&lt;&gt;"",ISERROR(VLOOKUP(CONCATENATE(C77,"*"),V5:V52,1,FALSE))=TRUE)</formula>
    </cfRule>
  </conditionalFormatting>
  <conditionalFormatting sqref="C79:C80">
    <cfRule type="expression" dxfId="697" priority="42" stopIfTrue="1">
      <formula>AND(C79&lt;&gt;"",ISERROR(VLOOKUP(CONCATENATE(C79,"*"),V5:V52,1,FALSE))=TRUE)</formula>
    </cfRule>
  </conditionalFormatting>
  <conditionalFormatting sqref="C81:C82">
    <cfRule type="expression" dxfId="696" priority="41" stopIfTrue="1">
      <formula>AND(C81&lt;&gt;"",ISERROR(VLOOKUP(CONCATENATE(C81,"*"),V5:V52,1,FALSE))=TRUE)</formula>
    </cfRule>
  </conditionalFormatting>
  <conditionalFormatting sqref="C83:C84">
    <cfRule type="expression" dxfId="695" priority="40" stopIfTrue="1">
      <formula>AND(C83&lt;&gt;"",ISERROR(VLOOKUP(CONCATENATE(C83,"*"),V5:V52,1,FALSE))=TRUE)</formula>
    </cfRule>
  </conditionalFormatting>
  <conditionalFormatting sqref="C85:C86">
    <cfRule type="expression" dxfId="694" priority="39" stopIfTrue="1">
      <formula>AND(C85&lt;&gt;"",ISERROR(VLOOKUP(CONCATENATE(C85,"*"),V5:V52,1,FALSE))=TRUE)</formula>
    </cfRule>
  </conditionalFormatting>
  <conditionalFormatting sqref="C87:C88">
    <cfRule type="expression" dxfId="693" priority="38" stopIfTrue="1">
      <formula>AND(C87&lt;&gt;"",ISERROR(VLOOKUP(CONCATENATE(C87,"*"),V5:V52,1,FALSE))=TRUE)</formula>
    </cfRule>
  </conditionalFormatting>
  <conditionalFormatting sqref="C89:C90">
    <cfRule type="expression" dxfId="692" priority="37" stopIfTrue="1">
      <formula>AND(C89&lt;&gt;"",ISERROR(VLOOKUP(CONCATENATE(C89,"*"),V5:V52,1,FALSE))=TRUE)</formula>
    </cfRule>
  </conditionalFormatting>
  <conditionalFormatting sqref="C91:C92">
    <cfRule type="expression" dxfId="691" priority="36" stopIfTrue="1">
      <formula>AND(C91&lt;&gt;"",ISERROR(VLOOKUP(CONCATENATE(C91,"*"),V5:V52,1,FALSE))=TRUE)</formula>
    </cfRule>
  </conditionalFormatting>
  <conditionalFormatting sqref="C93:C94">
    <cfRule type="expression" dxfId="690" priority="35" stopIfTrue="1">
      <formula>AND(C93&lt;&gt;"",ISERROR(VLOOKUP(CONCATENATE(C93,"*"),V5:V52,1,FALSE))=TRUE)</formula>
    </cfRule>
  </conditionalFormatting>
  <conditionalFormatting sqref="C95:C96">
    <cfRule type="expression" dxfId="689" priority="34" stopIfTrue="1">
      <formula>AND(C95&lt;&gt;"",ISERROR(VLOOKUP(CONCATENATE(C95,"*"),V5:V52,1,FALSE))=TRUE)</formula>
    </cfRule>
  </conditionalFormatting>
  <conditionalFormatting sqref="C97:C98">
    <cfRule type="expression" dxfId="688" priority="33" stopIfTrue="1">
      <formula>AND(C97&lt;&gt;"",ISERROR(VLOOKUP(CONCATENATE(C97,"*"),V5:V52,1,FALSE))=TRUE)</formula>
    </cfRule>
  </conditionalFormatting>
  <conditionalFormatting sqref="C99:C100">
    <cfRule type="expression" dxfId="687" priority="32" stopIfTrue="1">
      <formula>AND(C99&lt;&gt;"",ISERROR(VLOOKUP(CONCATENATE(C99,"*"),V5:V52,1,FALSE))=TRUE)</formula>
    </cfRule>
  </conditionalFormatting>
  <conditionalFormatting sqref="C101:C102">
    <cfRule type="expression" dxfId="686" priority="31" stopIfTrue="1">
      <formula>AND(C101&lt;&gt;"",ISERROR(VLOOKUP(CONCATENATE(C101,"*"),V5:V52,1,FALSE))=TRUE)</formula>
    </cfRule>
  </conditionalFormatting>
  <conditionalFormatting sqref="C103:C104">
    <cfRule type="expression" dxfId="685" priority="30" stopIfTrue="1">
      <formula>AND(C103&lt;&gt;"",ISERROR(VLOOKUP(CONCATENATE(C103,"*"),V5:V52,1,FALSE))=TRUE)</formula>
    </cfRule>
  </conditionalFormatting>
  <conditionalFormatting sqref="C105:C106">
    <cfRule type="expression" dxfId="684" priority="29" stopIfTrue="1">
      <formula>AND(C105&lt;&gt;"",ISERROR(VLOOKUP(CONCATENATE(C105,"*"),V5:V52,1,FALSE))=TRUE)</formula>
    </cfRule>
  </conditionalFormatting>
  <conditionalFormatting sqref="C107:C108">
    <cfRule type="expression" dxfId="683" priority="28" stopIfTrue="1">
      <formula>AND(C107&lt;&gt;"",ISERROR(VLOOKUP(CONCATENATE(C107,"*"),V5:V52,1,FALSE))=TRUE)</formula>
    </cfRule>
  </conditionalFormatting>
  <conditionalFormatting sqref="C109:C110">
    <cfRule type="expression" dxfId="682" priority="27" stopIfTrue="1">
      <formula>AND(C109&lt;&gt;"",ISERROR(VLOOKUP(CONCATENATE(C109,"*"),V5:V52,1,FALSE))=TRUE)</formula>
    </cfRule>
  </conditionalFormatting>
  <conditionalFormatting sqref="C111:C112">
    <cfRule type="expression" dxfId="681" priority="26" stopIfTrue="1">
      <formula>AND(C111&lt;&gt;"",ISERROR(VLOOKUP(CONCATENATE(C111,"*"),V5:V52,1,FALSE))=TRUE)</formula>
    </cfRule>
  </conditionalFormatting>
  <conditionalFormatting sqref="C122:C123">
    <cfRule type="expression" dxfId="680" priority="25" stopIfTrue="1">
      <formula>AND(C122&lt;&gt;"",ISERROR(VLOOKUP(CONCATENATE(C122,"*"),V5:V52,1,FALSE))=TRUE)</formula>
    </cfRule>
  </conditionalFormatting>
  <conditionalFormatting sqref="C124:C125">
    <cfRule type="expression" dxfId="679" priority="24" stopIfTrue="1">
      <formula>AND(C124&lt;&gt;"",ISERROR(VLOOKUP(CONCATENATE(C124,"*"),V5:V52,1,FALSE))=TRUE)</formula>
    </cfRule>
  </conditionalFormatting>
  <conditionalFormatting sqref="C126:C127">
    <cfRule type="expression" dxfId="678" priority="23" stopIfTrue="1">
      <formula>AND(C126&lt;&gt;"",ISERROR(VLOOKUP(CONCATENATE(C126,"*"),V5:V52,1,FALSE))=TRUE)</formula>
    </cfRule>
  </conditionalFormatting>
  <conditionalFormatting sqref="C128:C129">
    <cfRule type="expression" dxfId="677" priority="22" stopIfTrue="1">
      <formula>AND(C128&lt;&gt;"",ISERROR(VLOOKUP(CONCATENATE(C128,"*"),V5:V52,1,FALSE))=TRUE)</formula>
    </cfRule>
  </conditionalFormatting>
  <conditionalFormatting sqref="C130:C131">
    <cfRule type="expression" dxfId="676" priority="21" stopIfTrue="1">
      <formula>AND(C130&lt;&gt;"",ISERROR(VLOOKUP(CONCATENATE(C130,"*"),V5:V52,1,FALSE))=TRUE)</formula>
    </cfRule>
  </conditionalFormatting>
  <conditionalFormatting sqref="C132:C133">
    <cfRule type="expression" dxfId="675" priority="20" stopIfTrue="1">
      <formula>AND(C132&lt;&gt;"",ISERROR(VLOOKUP(CONCATENATE(C132,"*"),V5:V52,1,FALSE))=TRUE)</formula>
    </cfRule>
  </conditionalFormatting>
  <conditionalFormatting sqref="C134:C135">
    <cfRule type="expression" dxfId="674" priority="19" stopIfTrue="1">
      <formula>AND(C134&lt;&gt;"",ISERROR(VLOOKUP(CONCATENATE(C134,"*"),V5:V52,1,FALSE))=TRUE)</formula>
    </cfRule>
  </conditionalFormatting>
  <conditionalFormatting sqref="C136:C137">
    <cfRule type="expression" dxfId="673" priority="18" stopIfTrue="1">
      <formula>AND(C136&lt;&gt;"",ISERROR(VLOOKUP(CONCATENATE(C136,"*"),V5:V52,1,FALSE))=TRUE)</formula>
    </cfRule>
  </conditionalFormatting>
  <conditionalFormatting sqref="C138:C139">
    <cfRule type="expression" dxfId="672" priority="17" stopIfTrue="1">
      <formula>AND(C138&lt;&gt;"",ISERROR(VLOOKUP(CONCATENATE(C138,"*"),V5:V52,1,FALSE))=TRUE)</formula>
    </cfRule>
  </conditionalFormatting>
  <conditionalFormatting sqref="C140:C141">
    <cfRule type="expression" dxfId="671" priority="15" stopIfTrue="1">
      <formula>AND(C140&lt;&gt;"",ISERROR(VLOOKUP(CONCATENATE(C140,"*"),V5:V52,1,FALSE))=TRUE)</formula>
    </cfRule>
    <cfRule type="expression" dxfId="670" priority="16" stopIfTrue="1">
      <formula>AND(C140&lt;&gt;"",ISERROR(VLOOKUP(CONCATENATE(C140,"*"),V5:V52,1,FALSE))=TRUE)</formula>
    </cfRule>
  </conditionalFormatting>
  <conditionalFormatting sqref="C142:C143">
    <cfRule type="expression" dxfId="669" priority="14" stopIfTrue="1">
      <formula>AND(C142&lt;&gt;"",ISERROR(VLOOKUP(CONCATENATE(C142,"*"),V5:V52,1,FALSE))=TRUE)</formula>
    </cfRule>
  </conditionalFormatting>
  <conditionalFormatting sqref="C144:C145">
    <cfRule type="expression" dxfId="668" priority="13" stopIfTrue="1">
      <formula>AND(C144&lt;&gt;"",ISERROR(VLOOKUP(CONCATENATE(C144,"*"),V5:V52,1,FALSE))=TRUE)</formula>
    </cfRule>
  </conditionalFormatting>
  <conditionalFormatting sqref="C146:C147">
    <cfRule type="expression" dxfId="667" priority="12" stopIfTrue="1">
      <formula>AND(C146&lt;&gt;"",ISERROR(VLOOKUP(CONCATENATE(C146,"*"),V5:V52,1,FALSE))=TRUE)</formula>
    </cfRule>
  </conditionalFormatting>
  <conditionalFormatting sqref="C148:C149">
    <cfRule type="expression" dxfId="666" priority="11" stopIfTrue="1">
      <formula>AND(C148&lt;&gt;"",ISERROR(VLOOKUP(CONCATENATE(C148,"*"),V5:V52,1,FALSE))=TRUE)</formula>
    </cfRule>
  </conditionalFormatting>
  <conditionalFormatting sqref="C150:C151">
    <cfRule type="expression" dxfId="665" priority="10" stopIfTrue="1">
      <formula>AND(C150&lt;&gt;"",ISERROR(VLOOKUP(CONCATENATE(C150,"*"),V5:V52,1,FALSE))=TRUE)</formula>
    </cfRule>
  </conditionalFormatting>
  <conditionalFormatting sqref="C152:C153">
    <cfRule type="expression" dxfId="664" priority="9" stopIfTrue="1">
      <formula>AND(C152&lt;&gt;"",ISERROR(VLOOKUP(CONCATENATE(C152,"*"),V5:V52,1,FALSE))=TRUE)</formula>
    </cfRule>
  </conditionalFormatting>
  <conditionalFormatting sqref="C154:C155">
    <cfRule type="expression" dxfId="663" priority="8" stopIfTrue="1">
      <formula>AND(C154&lt;&gt;"",ISERROR(VLOOKUP(CONCATENATE(C154,"*"),V5:V52,1,FALSE))=TRUE)</formula>
    </cfRule>
  </conditionalFormatting>
  <conditionalFormatting sqref="C156:C157">
    <cfRule type="expression" dxfId="662" priority="7" stopIfTrue="1">
      <formula>AND(C156&lt;&gt;"",ISERROR(VLOOKUP(CONCATENATE(C156,"*"),V5:V52,1,FALSE))=TRUE)</formula>
    </cfRule>
  </conditionalFormatting>
  <conditionalFormatting sqref="C158:C159">
    <cfRule type="expression" dxfId="661" priority="6" stopIfTrue="1">
      <formula>AND(C158&lt;&gt;"",ISERROR(VLOOKUP(CONCATENATE(C158,"*"),V5:V52,1,FALSE))=TRUE)</formula>
    </cfRule>
  </conditionalFormatting>
  <conditionalFormatting sqref="C160:C161">
    <cfRule type="expression" dxfId="660" priority="5" stopIfTrue="1">
      <formula>AND(C160&lt;&gt;"",ISERROR(VLOOKUP(CONCATENATE(C160,"*"),V5:V52,1,FALSE))=TRUE)</formula>
    </cfRule>
  </conditionalFormatting>
  <conditionalFormatting sqref="C162:C163">
    <cfRule type="expression" dxfId="659" priority="4" stopIfTrue="1">
      <formula>AND(C162&lt;&gt;"",ISERROR(VLOOKUP(CONCATENATE(C162,"*"),V5:V52,1,FALSE))=TRUE)</formula>
    </cfRule>
  </conditionalFormatting>
  <conditionalFormatting sqref="C164:C165">
    <cfRule type="expression" dxfId="658" priority="3" stopIfTrue="1">
      <formula>AND(C164&lt;&gt;"",ISERROR(VLOOKUP(CONCATENATE(C164,"*"),V5:V52,1,FALSE))=TRUE)</formula>
    </cfRule>
  </conditionalFormatting>
  <conditionalFormatting sqref="C166:C167">
    <cfRule type="expression" dxfId="657" priority="2" stopIfTrue="1">
      <formula>AND(C166&lt;&gt;"",ISERROR(VLOOKUP(CONCATENATE(C166,"*"),V5:V52,1,FALSE))=TRUE)</formula>
    </cfRule>
  </conditionalFormatting>
  <conditionalFormatting sqref="C168:C169">
    <cfRule type="expression" dxfId="656" priority="1" stopIfTrue="1">
      <formula>AND(C168&lt;&gt;"",ISERROR(VLOOKUP(CONCATENATE(C168,"*"),V5:V52,1,FALSE))=TRUE)</formula>
    </cfRule>
  </conditionalFormatting>
  <dataValidations count="2">
    <dataValidation type="list" allowBlank="1" showInputMessage="1" showErrorMessage="1" sqref="J8:J55 J122:J169 J65:J112">
      <formula1>$J$174:$J$179</formula1>
    </dataValidation>
    <dataValidation type="list" allowBlank="1" showInputMessage="1" showErrorMessage="1" sqref="G8:H55 G122:H169 G65:H112">
      <formula1>$G$174:$G$183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J2" sqref="J2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129</v>
      </c>
      <c r="C2" s="277"/>
      <c r="D2" s="15" t="s">
        <v>21</v>
      </c>
      <c r="E2" s="89" t="str">
        <f>原本!D2</f>
        <v/>
      </c>
      <c r="F2" s="64" t="s">
        <v>22</v>
      </c>
      <c r="G2" s="90"/>
      <c r="H2" s="90"/>
      <c r="I2" s="16"/>
      <c r="J2" s="87"/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84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ht="13.5" thickBot="1" x14ac:dyDescent="0.25">
      <c r="B7" s="209"/>
      <c r="C7" s="34" t="s">
        <v>11</v>
      </c>
      <c r="D7" s="264"/>
      <c r="E7" s="213"/>
      <c r="F7" s="3" t="s">
        <v>13</v>
      </c>
      <c r="G7" s="82" t="s">
        <v>14</v>
      </c>
      <c r="H7" s="135" t="s">
        <v>15</v>
      </c>
      <c r="I7" s="208"/>
      <c r="J7" s="83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thickTop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274" t="s">
        <v>164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6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164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6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274" t="s">
        <v>164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164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218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200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219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219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219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219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219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219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thickBot="1" x14ac:dyDescent="0.25">
      <c r="A55">
        <v>48</v>
      </c>
      <c r="B55" s="247"/>
      <c r="C55" s="38"/>
      <c r="D55" s="156"/>
      <c r="E55" s="146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thickTop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すみれ</v>
      </c>
      <c r="C59" s="229"/>
      <c r="D59" s="52" t="str">
        <f>D2</f>
        <v>）（</v>
      </c>
      <c r="E59" s="53" t="str">
        <f>IF($E$2=0,"",$E$2)</f>
        <v/>
      </c>
      <c r="F59" s="85" t="str">
        <f>F2</f>
        <v>支部　）</v>
      </c>
      <c r="G59" s="86"/>
      <c r="H59" s="86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80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81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82" t="s">
        <v>14</v>
      </c>
      <c r="H64" s="135" t="s">
        <v>15</v>
      </c>
      <c r="I64" s="208"/>
      <c r="J64" s="83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157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157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157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thickBot="1" x14ac:dyDescent="0.25">
      <c r="A112">
        <v>96</v>
      </c>
      <c r="B112" s="247"/>
      <c r="C112" s="38"/>
      <c r="D112" s="156"/>
      <c r="E112" s="146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thickTop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すみれ</v>
      </c>
      <c r="C116" s="229"/>
      <c r="D116" s="52" t="str">
        <f>D59</f>
        <v>）（</v>
      </c>
      <c r="E116" s="53" t="str">
        <f>IF($E$2=0,"",$E$2)</f>
        <v/>
      </c>
      <c r="F116" s="85" t="str">
        <f>F59</f>
        <v>支部　）</v>
      </c>
      <c r="G116" s="86"/>
      <c r="H116" s="86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80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81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82" t="s">
        <v>14</v>
      </c>
      <c r="H121" s="135" t="s">
        <v>15</v>
      </c>
      <c r="I121" s="208"/>
      <c r="J121" s="83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157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157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157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thickBot="1" x14ac:dyDescent="0.25">
      <c r="A169">
        <v>144</v>
      </c>
      <c r="B169" s="247"/>
      <c r="C169" s="38"/>
      <c r="D169" s="156"/>
      <c r="E169" s="146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thickTop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3"/>
  <conditionalFormatting sqref="F8:G55 F65:G112 F122:G169">
    <cfRule type="cellIs" dxfId="655" priority="108" stopIfTrue="1" operator="equal">
      <formula>" "</formula>
    </cfRule>
    <cfRule type="cellIs" dxfId="654" priority="109" stopIfTrue="1" operator="equal">
      <formula>"　"</formula>
    </cfRule>
    <cfRule type="cellIs" dxfId="653" priority="110" stopIfTrue="1" operator="equal">
      <formula>""</formula>
    </cfRule>
    <cfRule type="cellIs" dxfId="652" priority="111" operator="notEqual">
      <formula>"○"</formula>
    </cfRule>
  </conditionalFormatting>
  <conditionalFormatting sqref="N8:O55 N65:O112 N122:O169">
    <cfRule type="cellIs" dxfId="651" priority="104" stopIfTrue="1" operator="equal">
      <formula>"　"</formula>
    </cfRule>
    <cfRule type="cellIs" dxfId="650" priority="105" stopIfTrue="1" operator="equal">
      <formula>""</formula>
    </cfRule>
    <cfRule type="cellIs" dxfId="649" priority="106" stopIfTrue="1" operator="equal">
      <formula>" "</formula>
    </cfRule>
    <cfRule type="cellIs" dxfId="648" priority="107" operator="notEqual">
      <formula>"○"</formula>
    </cfRule>
  </conditionalFormatting>
  <conditionalFormatting sqref="F8:G12 F14:G19">
    <cfRule type="cellIs" dxfId="647" priority="100" stopIfTrue="1" operator="equal">
      <formula>" "</formula>
    </cfRule>
    <cfRule type="cellIs" dxfId="646" priority="101" stopIfTrue="1" operator="equal">
      <formula>"　"</formula>
    </cfRule>
    <cfRule type="cellIs" dxfId="645" priority="102" stopIfTrue="1" operator="equal">
      <formula>""</formula>
    </cfRule>
    <cfRule type="cellIs" dxfId="644" priority="103" operator="notEqual">
      <formula>"○"</formula>
    </cfRule>
  </conditionalFormatting>
  <conditionalFormatting sqref="F8:G11">
    <cfRule type="cellIs" dxfId="643" priority="96" stopIfTrue="1" operator="equal">
      <formula>" "</formula>
    </cfRule>
    <cfRule type="cellIs" dxfId="642" priority="97" stopIfTrue="1" operator="equal">
      <formula>"　"</formula>
    </cfRule>
    <cfRule type="cellIs" dxfId="641" priority="98" stopIfTrue="1" operator="equal">
      <formula>""</formula>
    </cfRule>
    <cfRule type="cellIs" dxfId="640" priority="99" operator="notEqual">
      <formula>"○"</formula>
    </cfRule>
  </conditionalFormatting>
  <conditionalFormatting sqref="F8:G12 F14:G19">
    <cfRule type="cellIs" dxfId="639" priority="92" stopIfTrue="1" operator="equal">
      <formula>" "</formula>
    </cfRule>
    <cfRule type="cellIs" dxfId="638" priority="93" stopIfTrue="1" operator="equal">
      <formula>"　"</formula>
    </cfRule>
    <cfRule type="cellIs" dxfId="637" priority="94" stopIfTrue="1" operator="equal">
      <formula>""</formula>
    </cfRule>
    <cfRule type="cellIs" dxfId="636" priority="95" operator="notEqual">
      <formula>"○"</formula>
    </cfRule>
  </conditionalFormatting>
  <conditionalFormatting sqref="F8:G11">
    <cfRule type="cellIs" dxfId="635" priority="88" stopIfTrue="1" operator="equal">
      <formula>" "</formula>
    </cfRule>
    <cfRule type="cellIs" dxfId="634" priority="89" stopIfTrue="1" operator="equal">
      <formula>"　"</formula>
    </cfRule>
    <cfRule type="cellIs" dxfId="633" priority="90" stopIfTrue="1" operator="equal">
      <formula>""</formula>
    </cfRule>
    <cfRule type="cellIs" dxfId="632" priority="91" operator="notEqual">
      <formula>"○"</formula>
    </cfRule>
  </conditionalFormatting>
  <conditionalFormatting sqref="N8:N15">
    <cfRule type="cellIs" dxfId="631" priority="84" stopIfTrue="1" operator="equal">
      <formula>"　"</formula>
    </cfRule>
    <cfRule type="cellIs" dxfId="630" priority="85" stopIfTrue="1" operator="equal">
      <formula>""</formula>
    </cfRule>
    <cfRule type="cellIs" dxfId="629" priority="86" stopIfTrue="1" operator="equal">
      <formula>" "</formula>
    </cfRule>
    <cfRule type="cellIs" dxfId="628" priority="87" operator="notEqual">
      <formula>"○"</formula>
    </cfRule>
  </conditionalFormatting>
  <conditionalFormatting sqref="N8:N15">
    <cfRule type="cellIs" dxfId="627" priority="80" stopIfTrue="1" operator="equal">
      <formula>"　"</formula>
    </cfRule>
    <cfRule type="cellIs" dxfId="626" priority="81" stopIfTrue="1" operator="equal">
      <formula>""</formula>
    </cfRule>
    <cfRule type="cellIs" dxfId="625" priority="82" stopIfTrue="1" operator="equal">
      <formula>" "</formula>
    </cfRule>
    <cfRule type="cellIs" dxfId="624" priority="83" operator="notEqual">
      <formula>"○"</formula>
    </cfRule>
  </conditionalFormatting>
  <dataValidations count="2">
    <dataValidation type="list" allowBlank="1" showInputMessage="1" showErrorMessage="1" sqref="H8:I55 H65:I112 H122:I169">
      <formula1>$H$174:$H$183</formula1>
    </dataValidation>
    <dataValidation type="list" allowBlank="1" showInputMessage="1" showErrorMessage="1" sqref="K8:K55 K65:K112 K122:K169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130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200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ばら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157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157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157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thickBot="1" x14ac:dyDescent="0.25">
      <c r="A112">
        <v>96</v>
      </c>
      <c r="B112" s="247"/>
      <c r="C112" s="38"/>
      <c r="D112" s="156"/>
      <c r="E112" s="146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thickTop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ばら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623" priority="138" stopIfTrue="1" operator="equal">
      <formula>" "</formula>
    </cfRule>
    <cfRule type="cellIs" dxfId="622" priority="139" stopIfTrue="1" operator="equal">
      <formula>"　"</formula>
    </cfRule>
    <cfRule type="cellIs" dxfId="621" priority="140" stopIfTrue="1" operator="equal">
      <formula>""</formula>
    </cfRule>
    <cfRule type="cellIs" dxfId="620" priority="141" operator="notEqual">
      <formula>"○"</formula>
    </cfRule>
  </conditionalFormatting>
  <conditionalFormatting sqref="N8:O55 N65:O112 N122:O169">
    <cfRule type="cellIs" dxfId="619" priority="134" stopIfTrue="1" operator="equal">
      <formula>"　"</formula>
    </cfRule>
    <cfRule type="cellIs" dxfId="618" priority="135" stopIfTrue="1" operator="equal">
      <formula>""</formula>
    </cfRule>
    <cfRule type="cellIs" dxfId="617" priority="136" stopIfTrue="1" operator="equal">
      <formula>" "</formula>
    </cfRule>
    <cfRule type="cellIs" dxfId="616" priority="137" operator="notEqual">
      <formula>"○"</formula>
    </cfRule>
  </conditionalFormatting>
  <conditionalFormatting sqref="F8:G12 F14:G19">
    <cfRule type="cellIs" dxfId="615" priority="130" stopIfTrue="1" operator="equal">
      <formula>" "</formula>
    </cfRule>
    <cfRule type="cellIs" dxfId="614" priority="131" stopIfTrue="1" operator="equal">
      <formula>"　"</formula>
    </cfRule>
    <cfRule type="cellIs" dxfId="613" priority="132" stopIfTrue="1" operator="equal">
      <formula>""</formula>
    </cfRule>
    <cfRule type="cellIs" dxfId="612" priority="133" operator="notEqual">
      <formula>"○"</formula>
    </cfRule>
  </conditionalFormatting>
  <conditionalFormatting sqref="F8:G11">
    <cfRule type="cellIs" dxfId="611" priority="126" stopIfTrue="1" operator="equal">
      <formula>" "</formula>
    </cfRule>
    <cfRule type="cellIs" dxfId="610" priority="127" stopIfTrue="1" operator="equal">
      <formula>"　"</formula>
    </cfRule>
    <cfRule type="cellIs" dxfId="609" priority="128" stopIfTrue="1" operator="equal">
      <formula>""</formula>
    </cfRule>
    <cfRule type="cellIs" dxfId="608" priority="129" operator="notEqual">
      <formula>"○"</formula>
    </cfRule>
  </conditionalFormatting>
  <conditionalFormatting sqref="F8:G12 F14:G19">
    <cfRule type="cellIs" dxfId="607" priority="122" stopIfTrue="1" operator="equal">
      <formula>" "</formula>
    </cfRule>
    <cfRule type="cellIs" dxfId="606" priority="123" stopIfTrue="1" operator="equal">
      <formula>"　"</formula>
    </cfRule>
    <cfRule type="cellIs" dxfId="605" priority="124" stopIfTrue="1" operator="equal">
      <formula>""</formula>
    </cfRule>
    <cfRule type="cellIs" dxfId="604" priority="125" operator="notEqual">
      <formula>"○"</formula>
    </cfRule>
  </conditionalFormatting>
  <conditionalFormatting sqref="F8:G11">
    <cfRule type="cellIs" dxfId="603" priority="118" stopIfTrue="1" operator="equal">
      <formula>" "</formula>
    </cfRule>
    <cfRule type="cellIs" dxfId="602" priority="119" stopIfTrue="1" operator="equal">
      <formula>"　"</formula>
    </cfRule>
    <cfRule type="cellIs" dxfId="601" priority="120" stopIfTrue="1" operator="equal">
      <formula>""</formula>
    </cfRule>
    <cfRule type="cellIs" dxfId="600" priority="121" operator="notEqual">
      <formula>"○"</formula>
    </cfRule>
  </conditionalFormatting>
  <conditionalFormatting sqref="N8:N15">
    <cfRule type="cellIs" dxfId="599" priority="114" stopIfTrue="1" operator="equal">
      <formula>"　"</formula>
    </cfRule>
    <cfRule type="cellIs" dxfId="598" priority="115" stopIfTrue="1" operator="equal">
      <formula>""</formula>
    </cfRule>
    <cfRule type="cellIs" dxfId="597" priority="116" stopIfTrue="1" operator="equal">
      <formula>" "</formula>
    </cfRule>
    <cfRule type="cellIs" dxfId="596" priority="117" operator="notEqual">
      <formula>"○"</formula>
    </cfRule>
  </conditionalFormatting>
  <conditionalFormatting sqref="N8:N15">
    <cfRule type="cellIs" dxfId="595" priority="110" stopIfTrue="1" operator="equal">
      <formula>"　"</formula>
    </cfRule>
    <cfRule type="cellIs" dxfId="594" priority="111" stopIfTrue="1" operator="equal">
      <formula>""</formula>
    </cfRule>
    <cfRule type="cellIs" dxfId="593" priority="112" stopIfTrue="1" operator="equal">
      <formula>" "</formula>
    </cfRule>
    <cfRule type="cellIs" dxfId="592" priority="113" operator="notEqual">
      <formula>"○"</formula>
    </cfRule>
  </conditionalFormatting>
  <conditionalFormatting sqref="F8:G15">
    <cfRule type="cellIs" dxfId="591" priority="33" stopIfTrue="1" operator="equal">
      <formula>" "</formula>
    </cfRule>
    <cfRule type="cellIs" dxfId="590" priority="34" stopIfTrue="1" operator="equal">
      <formula>"　"</formula>
    </cfRule>
    <cfRule type="cellIs" dxfId="589" priority="35" stopIfTrue="1" operator="equal">
      <formula>""</formula>
    </cfRule>
    <cfRule type="cellIs" dxfId="588" priority="36" operator="notEqual">
      <formula>"○"</formula>
    </cfRule>
  </conditionalFormatting>
  <conditionalFormatting sqref="F8:G12 F14:G15">
    <cfRule type="cellIs" dxfId="587" priority="29" stopIfTrue="1" operator="equal">
      <formula>" "</formula>
    </cfRule>
    <cfRule type="cellIs" dxfId="586" priority="30" stopIfTrue="1" operator="equal">
      <formula>"　"</formula>
    </cfRule>
    <cfRule type="cellIs" dxfId="585" priority="31" stopIfTrue="1" operator="equal">
      <formula>""</formula>
    </cfRule>
    <cfRule type="cellIs" dxfId="584" priority="32" operator="notEqual">
      <formula>"○"</formula>
    </cfRule>
  </conditionalFormatting>
  <conditionalFormatting sqref="F8:G11">
    <cfRule type="cellIs" dxfId="583" priority="25" stopIfTrue="1" operator="equal">
      <formula>" "</formula>
    </cfRule>
    <cfRule type="cellIs" dxfId="582" priority="26" stopIfTrue="1" operator="equal">
      <formula>"　"</formula>
    </cfRule>
    <cfRule type="cellIs" dxfId="581" priority="27" stopIfTrue="1" operator="equal">
      <formula>""</formula>
    </cfRule>
    <cfRule type="cellIs" dxfId="580" priority="28" operator="notEqual">
      <formula>"○"</formula>
    </cfRule>
  </conditionalFormatting>
  <conditionalFormatting sqref="F8:G12 F14:G15">
    <cfRule type="cellIs" dxfId="579" priority="21" stopIfTrue="1" operator="equal">
      <formula>" "</formula>
    </cfRule>
    <cfRule type="cellIs" dxfId="578" priority="22" stopIfTrue="1" operator="equal">
      <formula>"　"</formula>
    </cfRule>
    <cfRule type="cellIs" dxfId="577" priority="23" stopIfTrue="1" operator="equal">
      <formula>""</formula>
    </cfRule>
    <cfRule type="cellIs" dxfId="576" priority="24" operator="notEqual">
      <formula>"○"</formula>
    </cfRule>
  </conditionalFormatting>
  <conditionalFormatting sqref="F8:G11">
    <cfRule type="cellIs" dxfId="575" priority="17" stopIfTrue="1" operator="equal">
      <formula>" "</formula>
    </cfRule>
    <cfRule type="cellIs" dxfId="574" priority="18" stopIfTrue="1" operator="equal">
      <formula>"　"</formula>
    </cfRule>
    <cfRule type="cellIs" dxfId="573" priority="19" stopIfTrue="1" operator="equal">
      <formula>""</formula>
    </cfRule>
    <cfRule type="cellIs" dxfId="572" priority="20" operator="notEqual">
      <formula>"○"</formula>
    </cfRule>
  </conditionalFormatting>
  <conditionalFormatting sqref="N8:N15">
    <cfRule type="cellIs" dxfId="571" priority="9" stopIfTrue="1" operator="equal">
      <formula>"　"</formula>
    </cfRule>
    <cfRule type="cellIs" dxfId="570" priority="10" stopIfTrue="1" operator="equal">
      <formula>""</formula>
    </cfRule>
    <cfRule type="cellIs" dxfId="569" priority="11" stopIfTrue="1" operator="equal">
      <formula>" "</formula>
    </cfRule>
    <cfRule type="cellIs" dxfId="568" priority="12" operator="notEqual">
      <formula>"○"</formula>
    </cfRule>
  </conditionalFormatting>
  <conditionalFormatting sqref="N8:N15">
    <cfRule type="cellIs" dxfId="567" priority="5" stopIfTrue="1" operator="equal">
      <formula>"　"</formula>
    </cfRule>
    <cfRule type="cellIs" dxfId="566" priority="6" stopIfTrue="1" operator="equal">
      <formula>""</formula>
    </cfRule>
    <cfRule type="cellIs" dxfId="565" priority="7" stopIfTrue="1" operator="equal">
      <formula>" "</formula>
    </cfRule>
    <cfRule type="cellIs" dxfId="564" priority="8" operator="notEqual">
      <formula>"○"</formula>
    </cfRule>
  </conditionalFormatting>
  <conditionalFormatting sqref="N8:N15">
    <cfRule type="cellIs" dxfId="563" priority="1" stopIfTrue="1" operator="equal">
      <formula>"　"</formula>
    </cfRule>
    <cfRule type="cellIs" dxfId="562" priority="2" stopIfTrue="1" operator="equal">
      <formula>""</formula>
    </cfRule>
    <cfRule type="cellIs" dxfId="561" priority="3" stopIfTrue="1" operator="equal">
      <formula>" "</formula>
    </cfRule>
    <cfRule type="cellIs" dxfId="560" priority="4" operator="notEqual">
      <formula>"○"</formula>
    </cfRule>
  </conditionalFormatting>
  <dataValidations count="2">
    <dataValidation type="list" allowBlank="1" showInputMessage="1" showErrorMessage="1" sqref="K122:K169 K65:K112 K8:K55">
      <formula1>$K$174:$K$179</formula1>
    </dataValidation>
    <dataValidation type="list" allowBlank="1" showInputMessage="1" showErrorMessage="1" sqref="H122:I169 H65:I112 H8:I55">
      <formula1>$H$174:$H$183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131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200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220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200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218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220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200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218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220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118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ゆり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157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157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157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thickBot="1" x14ac:dyDescent="0.25">
      <c r="A112">
        <v>96</v>
      </c>
      <c r="B112" s="247"/>
      <c r="C112" s="38"/>
      <c r="D112" s="156"/>
      <c r="E112" s="146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thickTop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ゆり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559" priority="144" stopIfTrue="1" operator="equal">
      <formula>" "</formula>
    </cfRule>
    <cfRule type="cellIs" dxfId="558" priority="145" stopIfTrue="1" operator="equal">
      <formula>"　"</formula>
    </cfRule>
    <cfRule type="cellIs" dxfId="557" priority="146" stopIfTrue="1" operator="equal">
      <formula>""</formula>
    </cfRule>
    <cfRule type="cellIs" dxfId="556" priority="147" operator="notEqual">
      <formula>"○"</formula>
    </cfRule>
  </conditionalFormatting>
  <conditionalFormatting sqref="N8:O55 N65:O112 N122:O169">
    <cfRule type="cellIs" dxfId="555" priority="140" stopIfTrue="1" operator="equal">
      <formula>"　"</formula>
    </cfRule>
    <cfRule type="cellIs" dxfId="554" priority="141" stopIfTrue="1" operator="equal">
      <formula>""</formula>
    </cfRule>
    <cfRule type="cellIs" dxfId="553" priority="142" stopIfTrue="1" operator="equal">
      <formula>" "</formula>
    </cfRule>
    <cfRule type="cellIs" dxfId="552" priority="143" operator="notEqual">
      <formula>"○"</formula>
    </cfRule>
  </conditionalFormatting>
  <conditionalFormatting sqref="F8:G12 F14:G19">
    <cfRule type="cellIs" dxfId="551" priority="136" stopIfTrue="1" operator="equal">
      <formula>" "</formula>
    </cfRule>
    <cfRule type="cellIs" dxfId="550" priority="137" stopIfTrue="1" operator="equal">
      <formula>"　"</formula>
    </cfRule>
    <cfRule type="cellIs" dxfId="549" priority="138" stopIfTrue="1" operator="equal">
      <formula>""</formula>
    </cfRule>
    <cfRule type="cellIs" dxfId="548" priority="139" operator="notEqual">
      <formula>"○"</formula>
    </cfRule>
  </conditionalFormatting>
  <conditionalFormatting sqref="F8:G11">
    <cfRule type="cellIs" dxfId="547" priority="132" stopIfTrue="1" operator="equal">
      <formula>" "</formula>
    </cfRule>
    <cfRule type="cellIs" dxfId="546" priority="133" stopIfTrue="1" operator="equal">
      <formula>"　"</formula>
    </cfRule>
    <cfRule type="cellIs" dxfId="545" priority="134" stopIfTrue="1" operator="equal">
      <formula>""</formula>
    </cfRule>
    <cfRule type="cellIs" dxfId="544" priority="135" operator="notEqual">
      <formula>"○"</formula>
    </cfRule>
  </conditionalFormatting>
  <conditionalFormatting sqref="F8:G12 F14:G19">
    <cfRule type="cellIs" dxfId="543" priority="128" stopIfTrue="1" operator="equal">
      <formula>" "</formula>
    </cfRule>
    <cfRule type="cellIs" dxfId="542" priority="129" stopIfTrue="1" operator="equal">
      <formula>"　"</formula>
    </cfRule>
    <cfRule type="cellIs" dxfId="541" priority="130" stopIfTrue="1" operator="equal">
      <formula>""</formula>
    </cfRule>
    <cfRule type="cellIs" dxfId="540" priority="131" operator="notEqual">
      <formula>"○"</formula>
    </cfRule>
  </conditionalFormatting>
  <conditionalFormatting sqref="F8:G11">
    <cfRule type="cellIs" dxfId="539" priority="124" stopIfTrue="1" operator="equal">
      <formula>" "</formula>
    </cfRule>
    <cfRule type="cellIs" dxfId="538" priority="125" stopIfTrue="1" operator="equal">
      <formula>"　"</formula>
    </cfRule>
    <cfRule type="cellIs" dxfId="537" priority="126" stopIfTrue="1" operator="equal">
      <formula>""</formula>
    </cfRule>
    <cfRule type="cellIs" dxfId="536" priority="127" operator="notEqual">
      <formula>"○"</formula>
    </cfRule>
  </conditionalFormatting>
  <conditionalFormatting sqref="N8:N15">
    <cfRule type="cellIs" dxfId="535" priority="120" stopIfTrue="1" operator="equal">
      <formula>"　"</formula>
    </cfRule>
    <cfRule type="cellIs" dxfId="534" priority="121" stopIfTrue="1" operator="equal">
      <formula>""</formula>
    </cfRule>
    <cfRule type="cellIs" dxfId="533" priority="122" stopIfTrue="1" operator="equal">
      <formula>" "</formula>
    </cfRule>
    <cfRule type="cellIs" dxfId="532" priority="123" operator="notEqual">
      <formula>"○"</formula>
    </cfRule>
  </conditionalFormatting>
  <conditionalFormatting sqref="N8:N15">
    <cfRule type="cellIs" dxfId="531" priority="116" stopIfTrue="1" operator="equal">
      <formula>"　"</formula>
    </cfRule>
    <cfRule type="cellIs" dxfId="530" priority="117" stopIfTrue="1" operator="equal">
      <formula>""</formula>
    </cfRule>
    <cfRule type="cellIs" dxfId="529" priority="118" stopIfTrue="1" operator="equal">
      <formula>" "</formula>
    </cfRule>
    <cfRule type="cellIs" dxfId="528" priority="119" operator="notEqual">
      <formula>"○"</formula>
    </cfRule>
  </conditionalFormatting>
  <conditionalFormatting sqref="F8:G11">
    <cfRule type="cellIs" dxfId="527" priority="31" stopIfTrue="1" operator="equal">
      <formula>" "</formula>
    </cfRule>
    <cfRule type="cellIs" dxfId="526" priority="32" stopIfTrue="1" operator="equal">
      <formula>"　"</formula>
    </cfRule>
    <cfRule type="cellIs" dxfId="525" priority="33" stopIfTrue="1" operator="equal">
      <formula>""</formula>
    </cfRule>
    <cfRule type="cellIs" dxfId="524" priority="34" operator="notEqual">
      <formula>"○"</formula>
    </cfRule>
  </conditionalFormatting>
  <conditionalFormatting sqref="F8:G11">
    <cfRule type="cellIs" dxfId="523" priority="27" stopIfTrue="1" operator="equal">
      <formula>" "</formula>
    </cfRule>
    <cfRule type="cellIs" dxfId="522" priority="28" stopIfTrue="1" operator="equal">
      <formula>"　"</formula>
    </cfRule>
    <cfRule type="cellIs" dxfId="521" priority="29" stopIfTrue="1" operator="equal">
      <formula>""</formula>
    </cfRule>
    <cfRule type="cellIs" dxfId="520" priority="30" operator="notEqual">
      <formula>"○"</formula>
    </cfRule>
  </conditionalFormatting>
  <conditionalFormatting sqref="F8:G11">
    <cfRule type="cellIs" dxfId="519" priority="23" stopIfTrue="1" operator="equal">
      <formula>" "</formula>
    </cfRule>
    <cfRule type="cellIs" dxfId="518" priority="24" stopIfTrue="1" operator="equal">
      <formula>"　"</formula>
    </cfRule>
    <cfRule type="cellIs" dxfId="517" priority="25" stopIfTrue="1" operator="equal">
      <formula>""</formula>
    </cfRule>
    <cfRule type="cellIs" dxfId="516" priority="26" operator="notEqual">
      <formula>"○"</formula>
    </cfRule>
  </conditionalFormatting>
  <conditionalFormatting sqref="F8:G11">
    <cfRule type="cellIs" dxfId="515" priority="19" stopIfTrue="1" operator="equal">
      <formula>" "</formula>
    </cfRule>
    <cfRule type="cellIs" dxfId="514" priority="20" stopIfTrue="1" operator="equal">
      <formula>"　"</formula>
    </cfRule>
    <cfRule type="cellIs" dxfId="513" priority="21" stopIfTrue="1" operator="equal">
      <formula>""</formula>
    </cfRule>
    <cfRule type="cellIs" dxfId="512" priority="22" operator="notEqual">
      <formula>"○"</formula>
    </cfRule>
  </conditionalFormatting>
  <conditionalFormatting sqref="F8:G11">
    <cfRule type="cellIs" dxfId="511" priority="15" stopIfTrue="1" operator="equal">
      <formula>" "</formula>
    </cfRule>
    <cfRule type="cellIs" dxfId="510" priority="16" stopIfTrue="1" operator="equal">
      <formula>"　"</formula>
    </cfRule>
    <cfRule type="cellIs" dxfId="509" priority="17" stopIfTrue="1" operator="equal">
      <formula>""</formula>
    </cfRule>
    <cfRule type="cellIs" dxfId="508" priority="18" operator="notEqual">
      <formula>"○"</formula>
    </cfRule>
  </conditionalFormatting>
  <conditionalFormatting sqref="N8:N11">
    <cfRule type="cellIs" dxfId="507" priority="9" stopIfTrue="1" operator="equal">
      <formula>"　"</formula>
    </cfRule>
    <cfRule type="cellIs" dxfId="506" priority="10" stopIfTrue="1" operator="equal">
      <formula>""</formula>
    </cfRule>
    <cfRule type="cellIs" dxfId="505" priority="11" stopIfTrue="1" operator="equal">
      <formula>" "</formula>
    </cfRule>
    <cfRule type="cellIs" dxfId="504" priority="12" operator="notEqual">
      <formula>"○"</formula>
    </cfRule>
  </conditionalFormatting>
  <conditionalFormatting sqref="N8:N11">
    <cfRule type="cellIs" dxfId="503" priority="5" stopIfTrue="1" operator="equal">
      <formula>"　"</formula>
    </cfRule>
    <cfRule type="cellIs" dxfId="502" priority="6" stopIfTrue="1" operator="equal">
      <formula>""</formula>
    </cfRule>
    <cfRule type="cellIs" dxfId="501" priority="7" stopIfTrue="1" operator="equal">
      <formula>" "</formula>
    </cfRule>
    <cfRule type="cellIs" dxfId="500" priority="8" operator="notEqual">
      <formula>"○"</formula>
    </cfRule>
  </conditionalFormatting>
  <conditionalFormatting sqref="N8:N11">
    <cfRule type="cellIs" dxfId="499" priority="1" stopIfTrue="1" operator="equal">
      <formula>"　"</formula>
    </cfRule>
    <cfRule type="cellIs" dxfId="498" priority="2" stopIfTrue="1" operator="equal">
      <formula>""</formula>
    </cfRule>
    <cfRule type="cellIs" dxfId="497" priority="3" stopIfTrue="1" operator="equal">
      <formula>" "</formula>
    </cfRule>
    <cfRule type="cellIs" dxfId="496" priority="4" operator="notEqual">
      <formula>"○"</formula>
    </cfRule>
  </conditionalFormatting>
  <dataValidations count="2">
    <dataValidation type="list" allowBlank="1" showInputMessage="1" showErrorMessage="1" sqref="H122:I169 H65:I112 H8:I55">
      <formula1>$H$174:$H$183</formula1>
    </dataValidation>
    <dataValidation type="list" allowBlank="1" showInputMessage="1" showErrorMessage="1" sqref="K122:K169 K65:K112 K8:K55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132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6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6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218"/>
      <c r="E20" s="219"/>
      <c r="F20" s="20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147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147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218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147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108"/>
      <c r="D28" s="291"/>
      <c r="E28" s="219"/>
      <c r="F28" s="20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147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109"/>
      <c r="D29" s="263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110"/>
      <c r="D30" s="262"/>
      <c r="E30" s="145"/>
      <c r="F30" s="147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111"/>
      <c r="D31" s="292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112"/>
      <c r="D32" s="291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147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109"/>
      <c r="D33" s="263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110"/>
      <c r="D34" s="262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113"/>
      <c r="D35" s="292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114"/>
      <c r="D36" s="291"/>
      <c r="E36" s="219"/>
      <c r="F36" s="20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147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115"/>
      <c r="D37" s="263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116"/>
      <c r="D38" s="143"/>
      <c r="E38" s="145"/>
      <c r="F38" s="147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117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143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x14ac:dyDescent="0.2">
      <c r="A55">
        <v>48</v>
      </c>
      <c r="B55" s="247"/>
      <c r="C55" s="38"/>
      <c r="D55" s="156"/>
      <c r="E55" s="158"/>
      <c r="F55" s="159"/>
      <c r="G55" s="160"/>
      <c r="H55" s="163"/>
      <c r="I55" s="156"/>
      <c r="J55" s="191"/>
      <c r="K55" s="162"/>
      <c r="L55" s="189"/>
      <c r="M55" s="142"/>
      <c r="N55" s="159"/>
      <c r="O55" s="168"/>
      <c r="P55" s="142"/>
      <c r="Q55" s="140"/>
      <c r="R55" s="10"/>
      <c r="S55" s="10"/>
      <c r="T55" s="25"/>
      <c r="U55" s="25"/>
    </row>
    <row r="56" spans="1:23" ht="18" customHeight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きく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27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6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27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6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55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157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157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157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thickBot="1" x14ac:dyDescent="0.25">
      <c r="A112">
        <v>96</v>
      </c>
      <c r="B112" s="247"/>
      <c r="C112" s="38"/>
      <c r="D112" s="156"/>
      <c r="E112" s="146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thickTop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きく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495" priority="146" stopIfTrue="1" operator="equal">
      <formula>" "</formula>
    </cfRule>
    <cfRule type="cellIs" dxfId="494" priority="147" stopIfTrue="1" operator="equal">
      <formula>"　"</formula>
    </cfRule>
    <cfRule type="cellIs" dxfId="493" priority="148" stopIfTrue="1" operator="equal">
      <formula>""</formula>
    </cfRule>
    <cfRule type="cellIs" dxfId="492" priority="149" operator="notEqual">
      <formula>"○"</formula>
    </cfRule>
  </conditionalFormatting>
  <conditionalFormatting sqref="N8:O55 N65:O112 N122:O169">
    <cfRule type="cellIs" dxfId="491" priority="142" stopIfTrue="1" operator="equal">
      <formula>"　"</formula>
    </cfRule>
    <cfRule type="cellIs" dxfId="490" priority="143" stopIfTrue="1" operator="equal">
      <formula>""</formula>
    </cfRule>
    <cfRule type="cellIs" dxfId="489" priority="144" stopIfTrue="1" operator="equal">
      <formula>" "</formula>
    </cfRule>
    <cfRule type="cellIs" dxfId="488" priority="145" operator="notEqual">
      <formula>"○"</formula>
    </cfRule>
  </conditionalFormatting>
  <conditionalFormatting sqref="F8:G12 F14:G19">
    <cfRule type="cellIs" dxfId="487" priority="138" stopIfTrue="1" operator="equal">
      <formula>" "</formula>
    </cfRule>
    <cfRule type="cellIs" dxfId="486" priority="139" stopIfTrue="1" operator="equal">
      <formula>"　"</formula>
    </cfRule>
    <cfRule type="cellIs" dxfId="485" priority="140" stopIfTrue="1" operator="equal">
      <formula>""</formula>
    </cfRule>
    <cfRule type="cellIs" dxfId="484" priority="141" operator="notEqual">
      <formula>"○"</formula>
    </cfRule>
  </conditionalFormatting>
  <conditionalFormatting sqref="F8:G11">
    <cfRule type="cellIs" dxfId="483" priority="134" stopIfTrue="1" operator="equal">
      <formula>" "</formula>
    </cfRule>
    <cfRule type="cellIs" dxfId="482" priority="135" stopIfTrue="1" operator="equal">
      <formula>"　"</formula>
    </cfRule>
    <cfRule type="cellIs" dxfId="481" priority="136" stopIfTrue="1" operator="equal">
      <formula>""</formula>
    </cfRule>
    <cfRule type="cellIs" dxfId="480" priority="137" operator="notEqual">
      <formula>"○"</formula>
    </cfRule>
  </conditionalFormatting>
  <conditionalFormatting sqref="F8:G12 F14:G19">
    <cfRule type="cellIs" dxfId="479" priority="130" stopIfTrue="1" operator="equal">
      <formula>" "</formula>
    </cfRule>
    <cfRule type="cellIs" dxfId="478" priority="131" stopIfTrue="1" operator="equal">
      <formula>"　"</formula>
    </cfRule>
    <cfRule type="cellIs" dxfId="477" priority="132" stopIfTrue="1" operator="equal">
      <formula>""</formula>
    </cfRule>
    <cfRule type="cellIs" dxfId="476" priority="133" operator="notEqual">
      <formula>"○"</formula>
    </cfRule>
  </conditionalFormatting>
  <conditionalFormatting sqref="F8:G11">
    <cfRule type="cellIs" dxfId="475" priority="126" stopIfTrue="1" operator="equal">
      <formula>" "</formula>
    </cfRule>
    <cfRule type="cellIs" dxfId="474" priority="127" stopIfTrue="1" operator="equal">
      <formula>"　"</formula>
    </cfRule>
    <cfRule type="cellIs" dxfId="473" priority="128" stopIfTrue="1" operator="equal">
      <formula>""</formula>
    </cfRule>
    <cfRule type="cellIs" dxfId="472" priority="129" operator="notEqual">
      <formula>"○"</formula>
    </cfRule>
  </conditionalFormatting>
  <conditionalFormatting sqref="N8:N15">
    <cfRule type="cellIs" dxfId="471" priority="122" stopIfTrue="1" operator="equal">
      <formula>"　"</formula>
    </cfRule>
    <cfRule type="cellIs" dxfId="470" priority="123" stopIfTrue="1" operator="equal">
      <formula>""</formula>
    </cfRule>
    <cfRule type="cellIs" dxfId="469" priority="124" stopIfTrue="1" operator="equal">
      <formula>" "</formula>
    </cfRule>
    <cfRule type="cellIs" dxfId="468" priority="125" operator="notEqual">
      <formula>"○"</formula>
    </cfRule>
  </conditionalFormatting>
  <conditionalFormatting sqref="N8:N15">
    <cfRule type="cellIs" dxfId="467" priority="118" stopIfTrue="1" operator="equal">
      <formula>"　"</formula>
    </cfRule>
    <cfRule type="cellIs" dxfId="466" priority="119" stopIfTrue="1" operator="equal">
      <formula>""</formula>
    </cfRule>
    <cfRule type="cellIs" dxfId="465" priority="120" stopIfTrue="1" operator="equal">
      <formula>" "</formula>
    </cfRule>
    <cfRule type="cellIs" dxfId="464" priority="121" operator="notEqual">
      <formula>"○"</formula>
    </cfRule>
  </conditionalFormatting>
  <conditionalFormatting sqref="F8:G39">
    <cfRule type="cellIs" dxfId="463" priority="41" stopIfTrue="1" operator="equal">
      <formula>" "</formula>
    </cfRule>
    <cfRule type="cellIs" dxfId="462" priority="42" stopIfTrue="1" operator="equal">
      <formula>"　"</formula>
    </cfRule>
    <cfRule type="cellIs" dxfId="461" priority="43" stopIfTrue="1" operator="equal">
      <formula>""</formula>
    </cfRule>
    <cfRule type="cellIs" dxfId="460" priority="44" operator="notEqual">
      <formula>"○"</formula>
    </cfRule>
  </conditionalFormatting>
  <conditionalFormatting sqref="F8:G12 F14:G19 F20:F39">
    <cfRule type="cellIs" dxfId="459" priority="37" stopIfTrue="1" operator="equal">
      <formula>" "</formula>
    </cfRule>
    <cfRule type="cellIs" dxfId="458" priority="38" stopIfTrue="1" operator="equal">
      <formula>"　"</formula>
    </cfRule>
    <cfRule type="cellIs" dxfId="457" priority="39" stopIfTrue="1" operator="equal">
      <formula>""</formula>
    </cfRule>
    <cfRule type="cellIs" dxfId="456" priority="40" operator="notEqual">
      <formula>"○"</formula>
    </cfRule>
  </conditionalFormatting>
  <conditionalFormatting sqref="F8:G11">
    <cfRule type="cellIs" dxfId="455" priority="33" stopIfTrue="1" operator="equal">
      <formula>" "</formula>
    </cfRule>
    <cfRule type="cellIs" dxfId="454" priority="34" stopIfTrue="1" operator="equal">
      <formula>"　"</formula>
    </cfRule>
    <cfRule type="cellIs" dxfId="453" priority="35" stopIfTrue="1" operator="equal">
      <formula>""</formula>
    </cfRule>
    <cfRule type="cellIs" dxfId="452" priority="36" operator="notEqual">
      <formula>"○"</formula>
    </cfRule>
  </conditionalFormatting>
  <conditionalFormatting sqref="F8:G12 F14:G19 F20:F39">
    <cfRule type="cellIs" dxfId="451" priority="29" stopIfTrue="1" operator="equal">
      <formula>" "</formula>
    </cfRule>
    <cfRule type="cellIs" dxfId="450" priority="30" stopIfTrue="1" operator="equal">
      <formula>"　"</formula>
    </cfRule>
    <cfRule type="cellIs" dxfId="449" priority="31" stopIfTrue="1" operator="equal">
      <formula>""</formula>
    </cfRule>
    <cfRule type="cellIs" dxfId="448" priority="32" operator="notEqual">
      <formula>"○"</formula>
    </cfRule>
  </conditionalFormatting>
  <conditionalFormatting sqref="F8:G11">
    <cfRule type="cellIs" dxfId="447" priority="25" stopIfTrue="1" operator="equal">
      <formula>" "</formula>
    </cfRule>
    <cfRule type="cellIs" dxfId="446" priority="26" stopIfTrue="1" operator="equal">
      <formula>"　"</formula>
    </cfRule>
    <cfRule type="cellIs" dxfId="445" priority="27" stopIfTrue="1" operator="equal">
      <formula>""</formula>
    </cfRule>
    <cfRule type="cellIs" dxfId="444" priority="28" operator="notEqual">
      <formula>"○"</formula>
    </cfRule>
  </conditionalFormatting>
  <conditionalFormatting sqref="N8:N39">
    <cfRule type="cellIs" dxfId="443" priority="9" stopIfTrue="1" operator="equal">
      <formula>"　"</formula>
    </cfRule>
    <cfRule type="cellIs" dxfId="442" priority="10" stopIfTrue="1" operator="equal">
      <formula>""</formula>
    </cfRule>
    <cfRule type="cellIs" dxfId="441" priority="11" stopIfTrue="1" operator="equal">
      <formula>" "</formula>
    </cfRule>
    <cfRule type="cellIs" dxfId="440" priority="12" operator="notEqual">
      <formula>"○"</formula>
    </cfRule>
  </conditionalFormatting>
  <conditionalFormatting sqref="N8:N39">
    <cfRule type="cellIs" dxfId="439" priority="5" stopIfTrue="1" operator="equal">
      <formula>"　"</formula>
    </cfRule>
    <cfRule type="cellIs" dxfId="438" priority="6" stopIfTrue="1" operator="equal">
      <formula>""</formula>
    </cfRule>
    <cfRule type="cellIs" dxfId="437" priority="7" stopIfTrue="1" operator="equal">
      <formula>" "</formula>
    </cfRule>
    <cfRule type="cellIs" dxfId="436" priority="8" operator="notEqual">
      <formula>"○"</formula>
    </cfRule>
  </conditionalFormatting>
  <conditionalFormatting sqref="N8:N39">
    <cfRule type="cellIs" dxfId="435" priority="1" stopIfTrue="1" operator="equal">
      <formula>"　"</formula>
    </cfRule>
    <cfRule type="cellIs" dxfId="434" priority="2" stopIfTrue="1" operator="equal">
      <formula>""</formula>
    </cfRule>
    <cfRule type="cellIs" dxfId="433" priority="3" stopIfTrue="1" operator="equal">
      <formula>" "</formula>
    </cfRule>
    <cfRule type="cellIs" dxfId="432" priority="4" operator="notEqual">
      <formula>"○"</formula>
    </cfRule>
  </conditionalFormatting>
  <dataValidations count="2">
    <dataValidation type="list" allowBlank="1" showInputMessage="1" showErrorMessage="1" sqref="K122:K169 K65:K112 K8:K55">
      <formula1>$K$174:$K$179</formula1>
    </dataValidation>
    <dataValidation type="list" allowBlank="1" showInputMessage="1" showErrorMessage="1" sqref="H122:I169 H65:I112 H8:I55">
      <formula1>$H$174:$H$183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133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147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155"/>
      <c r="E20" s="219"/>
      <c r="F20" s="147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147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147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0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147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147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155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147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147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155"/>
      <c r="E36" s="157"/>
      <c r="F36" s="220"/>
      <c r="G36" s="20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147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149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149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291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263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262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292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291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263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262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292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291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263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262"/>
      <c r="E54" s="145"/>
      <c r="F54" s="220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thickBot="1" x14ac:dyDescent="0.25">
      <c r="A55">
        <v>48</v>
      </c>
      <c r="B55" s="247"/>
      <c r="C55" s="38"/>
      <c r="D55" s="292"/>
      <c r="E55" s="158"/>
      <c r="F55" s="148"/>
      <c r="G55" s="160"/>
      <c r="H55" s="163"/>
      <c r="I55" s="156"/>
      <c r="J55" s="191"/>
      <c r="K55" s="162"/>
      <c r="L55" s="189"/>
      <c r="M55" s="142"/>
      <c r="N55" s="148"/>
      <c r="O55" s="168"/>
      <c r="P55" s="142"/>
      <c r="Q55" s="140"/>
      <c r="R55" s="10"/>
      <c r="S55" s="10"/>
      <c r="T55" s="25"/>
      <c r="U55" s="25"/>
    </row>
    <row r="56" spans="1:23" ht="18" customHeight="1" thickTop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あやめ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20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8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20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8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43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55"/>
      <c r="E73" s="157"/>
      <c r="F73" s="200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200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61"/>
      <c r="D77" s="218"/>
      <c r="E77" s="219"/>
      <c r="F77" s="220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220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220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8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40"/>
      <c r="D81" s="155"/>
      <c r="E81" s="157"/>
      <c r="F81" s="200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200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9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あやめ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431" priority="186" stopIfTrue="1" operator="equal">
      <formula>" "</formula>
    </cfRule>
    <cfRule type="cellIs" dxfId="430" priority="187" stopIfTrue="1" operator="equal">
      <formula>"　"</formula>
    </cfRule>
    <cfRule type="cellIs" dxfId="429" priority="188" stopIfTrue="1" operator="equal">
      <formula>""</formula>
    </cfRule>
    <cfRule type="cellIs" dxfId="428" priority="189" operator="notEqual">
      <formula>"○"</formula>
    </cfRule>
  </conditionalFormatting>
  <conditionalFormatting sqref="N8:O55 N65:O112 N122:O169">
    <cfRule type="cellIs" dxfId="427" priority="182" stopIfTrue="1" operator="equal">
      <formula>"　"</formula>
    </cfRule>
    <cfRule type="cellIs" dxfId="426" priority="183" stopIfTrue="1" operator="equal">
      <formula>""</formula>
    </cfRule>
    <cfRule type="cellIs" dxfId="425" priority="184" stopIfTrue="1" operator="equal">
      <formula>" "</formula>
    </cfRule>
    <cfRule type="cellIs" dxfId="424" priority="185" operator="notEqual">
      <formula>"○"</formula>
    </cfRule>
  </conditionalFormatting>
  <conditionalFormatting sqref="F8:G12 F14:G19">
    <cfRule type="cellIs" dxfId="423" priority="178" stopIfTrue="1" operator="equal">
      <formula>" "</formula>
    </cfRule>
    <cfRule type="cellIs" dxfId="422" priority="179" stopIfTrue="1" operator="equal">
      <formula>"　"</formula>
    </cfRule>
    <cfRule type="cellIs" dxfId="421" priority="180" stopIfTrue="1" operator="equal">
      <formula>""</formula>
    </cfRule>
    <cfRule type="cellIs" dxfId="420" priority="181" operator="notEqual">
      <formula>"○"</formula>
    </cfRule>
  </conditionalFormatting>
  <conditionalFormatting sqref="F8:G11">
    <cfRule type="cellIs" dxfId="419" priority="174" stopIfTrue="1" operator="equal">
      <formula>" "</formula>
    </cfRule>
    <cfRule type="cellIs" dxfId="418" priority="175" stopIfTrue="1" operator="equal">
      <formula>"　"</formula>
    </cfRule>
    <cfRule type="cellIs" dxfId="417" priority="176" stopIfTrue="1" operator="equal">
      <formula>""</formula>
    </cfRule>
    <cfRule type="cellIs" dxfId="416" priority="177" operator="notEqual">
      <formula>"○"</formula>
    </cfRule>
  </conditionalFormatting>
  <conditionalFormatting sqref="F8:G12 F14:G19">
    <cfRule type="cellIs" dxfId="415" priority="170" stopIfTrue="1" operator="equal">
      <formula>" "</formula>
    </cfRule>
    <cfRule type="cellIs" dxfId="414" priority="171" stopIfTrue="1" operator="equal">
      <formula>"　"</formula>
    </cfRule>
    <cfRule type="cellIs" dxfId="413" priority="172" stopIfTrue="1" operator="equal">
      <formula>""</formula>
    </cfRule>
    <cfRule type="cellIs" dxfId="412" priority="173" operator="notEqual">
      <formula>"○"</formula>
    </cfRule>
  </conditionalFormatting>
  <conditionalFormatting sqref="F8:G11">
    <cfRule type="cellIs" dxfId="411" priority="166" stopIfTrue="1" operator="equal">
      <formula>" "</formula>
    </cfRule>
    <cfRule type="cellIs" dxfId="410" priority="167" stopIfTrue="1" operator="equal">
      <formula>"　"</formula>
    </cfRule>
    <cfRule type="cellIs" dxfId="409" priority="168" stopIfTrue="1" operator="equal">
      <formula>""</formula>
    </cfRule>
    <cfRule type="cellIs" dxfId="408" priority="169" operator="notEqual">
      <formula>"○"</formula>
    </cfRule>
  </conditionalFormatting>
  <conditionalFormatting sqref="N8:N15">
    <cfRule type="cellIs" dxfId="407" priority="162" stopIfTrue="1" operator="equal">
      <formula>"　"</formula>
    </cfRule>
    <cfRule type="cellIs" dxfId="406" priority="163" stopIfTrue="1" operator="equal">
      <formula>""</formula>
    </cfRule>
    <cfRule type="cellIs" dxfId="405" priority="164" stopIfTrue="1" operator="equal">
      <formula>" "</formula>
    </cfRule>
    <cfRule type="cellIs" dxfId="404" priority="165" operator="notEqual">
      <formula>"○"</formula>
    </cfRule>
  </conditionalFormatting>
  <conditionalFormatting sqref="N8:N15">
    <cfRule type="cellIs" dxfId="403" priority="158" stopIfTrue="1" operator="equal">
      <formula>"　"</formula>
    </cfRule>
    <cfRule type="cellIs" dxfId="402" priority="159" stopIfTrue="1" operator="equal">
      <formula>""</formula>
    </cfRule>
    <cfRule type="cellIs" dxfId="401" priority="160" stopIfTrue="1" operator="equal">
      <formula>" "</formula>
    </cfRule>
    <cfRule type="cellIs" dxfId="400" priority="161" operator="notEqual">
      <formula>"○"</formula>
    </cfRule>
  </conditionalFormatting>
  <conditionalFormatting sqref="F8:G55">
    <cfRule type="cellIs" dxfId="399" priority="81" stopIfTrue="1" operator="equal">
      <formula>" "</formula>
    </cfRule>
    <cfRule type="cellIs" dxfId="398" priority="82" stopIfTrue="1" operator="equal">
      <formula>"　"</formula>
    </cfRule>
    <cfRule type="cellIs" dxfId="397" priority="83" stopIfTrue="1" operator="equal">
      <formula>""</formula>
    </cfRule>
    <cfRule type="cellIs" dxfId="396" priority="84" operator="notEqual">
      <formula>"○"</formula>
    </cfRule>
  </conditionalFormatting>
  <conditionalFormatting sqref="F8:G12 F14:G19 F13">
    <cfRule type="cellIs" dxfId="395" priority="77" stopIfTrue="1" operator="equal">
      <formula>" "</formula>
    </cfRule>
    <cfRule type="cellIs" dxfId="394" priority="78" stopIfTrue="1" operator="equal">
      <formula>"　"</formula>
    </cfRule>
    <cfRule type="cellIs" dxfId="393" priority="79" stopIfTrue="1" operator="equal">
      <formula>""</formula>
    </cfRule>
    <cfRule type="cellIs" dxfId="392" priority="80" operator="notEqual">
      <formula>"○"</formula>
    </cfRule>
  </conditionalFormatting>
  <conditionalFormatting sqref="F8:G11 F12:F15">
    <cfRule type="cellIs" dxfId="391" priority="73" stopIfTrue="1" operator="equal">
      <formula>" "</formula>
    </cfRule>
    <cfRule type="cellIs" dxfId="390" priority="74" stopIfTrue="1" operator="equal">
      <formula>"　"</formula>
    </cfRule>
    <cfRule type="cellIs" dxfId="389" priority="75" stopIfTrue="1" operator="equal">
      <formula>""</formula>
    </cfRule>
    <cfRule type="cellIs" dxfId="388" priority="76" operator="notEqual">
      <formula>"○"</formula>
    </cfRule>
  </conditionalFormatting>
  <conditionalFormatting sqref="F8:G12 F14:G19 F13">
    <cfRule type="cellIs" dxfId="387" priority="69" stopIfTrue="1" operator="equal">
      <formula>" "</formula>
    </cfRule>
    <cfRule type="cellIs" dxfId="386" priority="70" stopIfTrue="1" operator="equal">
      <formula>"　"</formula>
    </cfRule>
    <cfRule type="cellIs" dxfId="385" priority="71" stopIfTrue="1" operator="equal">
      <formula>""</formula>
    </cfRule>
    <cfRule type="cellIs" dxfId="384" priority="72" operator="notEqual">
      <formula>"○"</formula>
    </cfRule>
  </conditionalFormatting>
  <conditionalFormatting sqref="F8:G11 F12:F15">
    <cfRule type="cellIs" dxfId="383" priority="65" stopIfTrue="1" operator="equal">
      <formula>" "</formula>
    </cfRule>
    <cfRule type="cellIs" dxfId="382" priority="66" stopIfTrue="1" operator="equal">
      <formula>"　"</formula>
    </cfRule>
    <cfRule type="cellIs" dxfId="381" priority="67" stopIfTrue="1" operator="equal">
      <formula>""</formula>
    </cfRule>
    <cfRule type="cellIs" dxfId="380" priority="68" operator="notEqual">
      <formula>"○"</formula>
    </cfRule>
  </conditionalFormatting>
  <conditionalFormatting sqref="F20:F23">
    <cfRule type="cellIs" dxfId="379" priority="51" stopIfTrue="1" operator="equal">
      <formula>" "</formula>
    </cfRule>
    <cfRule type="cellIs" dxfId="378" priority="52" stopIfTrue="1" operator="equal">
      <formula>"　"</formula>
    </cfRule>
    <cfRule type="cellIs" dxfId="377" priority="53" stopIfTrue="1" operator="equal">
      <formula>""</formula>
    </cfRule>
    <cfRule type="cellIs" dxfId="376" priority="54" operator="notEqual">
      <formula>"○"</formula>
    </cfRule>
  </conditionalFormatting>
  <conditionalFormatting sqref="F20:F23">
    <cfRule type="cellIs" dxfId="375" priority="47" stopIfTrue="1" operator="equal">
      <formula>" "</formula>
    </cfRule>
    <cfRule type="cellIs" dxfId="374" priority="48" stopIfTrue="1" operator="equal">
      <formula>"　"</formula>
    </cfRule>
    <cfRule type="cellIs" dxfId="373" priority="49" stopIfTrue="1" operator="equal">
      <formula>""</formula>
    </cfRule>
    <cfRule type="cellIs" dxfId="372" priority="50" operator="notEqual">
      <formula>"○"</formula>
    </cfRule>
  </conditionalFormatting>
  <conditionalFormatting sqref="F20:F23">
    <cfRule type="cellIs" dxfId="371" priority="43" stopIfTrue="1" operator="equal">
      <formula>" "</formula>
    </cfRule>
    <cfRule type="cellIs" dxfId="370" priority="44" stopIfTrue="1" operator="equal">
      <formula>"　"</formula>
    </cfRule>
    <cfRule type="cellIs" dxfId="369" priority="45" stopIfTrue="1" operator="equal">
      <formula>""</formula>
    </cfRule>
    <cfRule type="cellIs" dxfId="368" priority="46" operator="notEqual">
      <formula>"○"</formula>
    </cfRule>
  </conditionalFormatting>
  <conditionalFormatting sqref="F20:F23">
    <cfRule type="cellIs" dxfId="367" priority="39" stopIfTrue="1" operator="equal">
      <formula>" "</formula>
    </cfRule>
    <cfRule type="cellIs" dxfId="366" priority="40" stopIfTrue="1" operator="equal">
      <formula>"　"</formula>
    </cfRule>
    <cfRule type="cellIs" dxfId="365" priority="41" stopIfTrue="1" operator="equal">
      <formula>""</formula>
    </cfRule>
    <cfRule type="cellIs" dxfId="364" priority="42" operator="notEqual">
      <formula>"○"</formula>
    </cfRule>
  </conditionalFormatting>
  <conditionalFormatting sqref="G24:G27">
    <cfRule type="cellIs" dxfId="363" priority="35" stopIfTrue="1" operator="equal">
      <formula>" "</formula>
    </cfRule>
    <cfRule type="cellIs" dxfId="362" priority="36" stopIfTrue="1" operator="equal">
      <formula>"　"</formula>
    </cfRule>
    <cfRule type="cellIs" dxfId="361" priority="37" stopIfTrue="1" operator="equal">
      <formula>""</formula>
    </cfRule>
    <cfRule type="cellIs" dxfId="360" priority="38" operator="notEqual">
      <formula>"○"</formula>
    </cfRule>
  </conditionalFormatting>
  <conditionalFormatting sqref="G24:G27">
    <cfRule type="cellIs" dxfId="359" priority="31" stopIfTrue="1" operator="equal">
      <formula>" "</formula>
    </cfRule>
    <cfRule type="cellIs" dxfId="358" priority="32" stopIfTrue="1" operator="equal">
      <formula>"　"</formula>
    </cfRule>
    <cfRule type="cellIs" dxfId="357" priority="33" stopIfTrue="1" operator="equal">
      <formula>""</formula>
    </cfRule>
    <cfRule type="cellIs" dxfId="356" priority="34" operator="notEqual">
      <formula>"○"</formula>
    </cfRule>
  </conditionalFormatting>
  <conditionalFormatting sqref="G32:G43">
    <cfRule type="cellIs" dxfId="355" priority="27" stopIfTrue="1" operator="equal">
      <formula>" "</formula>
    </cfRule>
    <cfRule type="cellIs" dxfId="354" priority="28" stopIfTrue="1" operator="equal">
      <formula>"　"</formula>
    </cfRule>
    <cfRule type="cellIs" dxfId="353" priority="29" stopIfTrue="1" operator="equal">
      <formula>""</formula>
    </cfRule>
    <cfRule type="cellIs" dxfId="352" priority="30" operator="notEqual">
      <formula>"○"</formula>
    </cfRule>
  </conditionalFormatting>
  <conditionalFormatting sqref="G32:G43">
    <cfRule type="cellIs" dxfId="351" priority="23" stopIfTrue="1" operator="equal">
      <formula>" "</formula>
    </cfRule>
    <cfRule type="cellIs" dxfId="350" priority="24" stopIfTrue="1" operator="equal">
      <formula>"　"</formula>
    </cfRule>
    <cfRule type="cellIs" dxfId="349" priority="25" stopIfTrue="1" operator="equal">
      <formula>""</formula>
    </cfRule>
    <cfRule type="cellIs" dxfId="348" priority="26" operator="notEqual">
      <formula>"○"</formula>
    </cfRule>
  </conditionalFormatting>
  <conditionalFormatting sqref="N8:N55">
    <cfRule type="cellIs" dxfId="347" priority="19" stopIfTrue="1" operator="equal">
      <formula>"　"</formula>
    </cfRule>
    <cfRule type="cellIs" dxfId="346" priority="20" stopIfTrue="1" operator="equal">
      <formula>""</formula>
    </cfRule>
    <cfRule type="cellIs" dxfId="345" priority="21" stopIfTrue="1" operator="equal">
      <formula>" "</formula>
    </cfRule>
    <cfRule type="cellIs" dxfId="344" priority="22" operator="notEqual">
      <formula>"○"</formula>
    </cfRule>
  </conditionalFormatting>
  <conditionalFormatting sqref="N8:N55">
    <cfRule type="cellIs" dxfId="343" priority="15" stopIfTrue="1" operator="equal">
      <formula>"　"</formula>
    </cfRule>
    <cfRule type="cellIs" dxfId="342" priority="16" stopIfTrue="1" operator="equal">
      <formula>""</formula>
    </cfRule>
    <cfRule type="cellIs" dxfId="341" priority="17" stopIfTrue="1" operator="equal">
      <formula>" "</formula>
    </cfRule>
    <cfRule type="cellIs" dxfId="340" priority="18" operator="notEqual">
      <formula>"○"</formula>
    </cfRule>
  </conditionalFormatting>
  <conditionalFormatting sqref="N8:N55">
    <cfRule type="cellIs" dxfId="339" priority="11" stopIfTrue="1" operator="equal">
      <formula>"　"</formula>
    </cfRule>
    <cfRule type="cellIs" dxfId="338" priority="12" stopIfTrue="1" operator="equal">
      <formula>""</formula>
    </cfRule>
    <cfRule type="cellIs" dxfId="337" priority="13" stopIfTrue="1" operator="equal">
      <formula>" "</formula>
    </cfRule>
    <cfRule type="cellIs" dxfId="336" priority="14" operator="notEqual">
      <formula>"○"</formula>
    </cfRule>
  </conditionalFormatting>
  <conditionalFormatting sqref="F65:G72">
    <cfRule type="cellIs" dxfId="335" priority="7" stopIfTrue="1" operator="equal">
      <formula>" "</formula>
    </cfRule>
    <cfRule type="cellIs" dxfId="334" priority="8" stopIfTrue="1" operator="equal">
      <formula>"　"</formula>
    </cfRule>
    <cfRule type="cellIs" dxfId="333" priority="9" stopIfTrue="1" operator="equal">
      <formula>""</formula>
    </cfRule>
    <cfRule type="cellIs" dxfId="332" priority="10" operator="notEqual">
      <formula>"○"</formula>
    </cfRule>
  </conditionalFormatting>
  <conditionalFormatting sqref="N65:N72">
    <cfRule type="cellIs" dxfId="331" priority="1" stopIfTrue="1" operator="equal">
      <formula>"　"</formula>
    </cfRule>
    <cfRule type="cellIs" dxfId="330" priority="2" stopIfTrue="1" operator="equal">
      <formula>""</formula>
    </cfRule>
    <cfRule type="cellIs" dxfId="329" priority="3" stopIfTrue="1" operator="equal">
      <formula>" "</formula>
    </cfRule>
    <cfRule type="cellIs" dxfId="328" priority="4" operator="notEqual">
      <formula>"○"</formula>
    </cfRule>
  </conditionalFormatting>
  <dataValidations count="2">
    <dataValidation type="list" allowBlank="1" showInputMessage="1" showErrorMessage="1" sqref="H122:I169 H8:I55 H65:I112">
      <formula1>$H$174:$H$183</formula1>
    </dataValidation>
    <dataValidation type="list" allowBlank="1" showInputMessage="1" showErrorMessage="1" sqref="K122:K169 K8:K55 K65:K112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opLeftCell="B1" zoomScaleNormal="100" workbookViewId="0">
      <selection activeCell="C8" sqref="C8"/>
    </sheetView>
  </sheetViews>
  <sheetFormatPr defaultRowHeight="13" x14ac:dyDescent="0.2"/>
  <cols>
    <col min="1" max="1" width="5.26953125" hidden="1" customWidth="1"/>
    <col min="2" max="2" width="4.7265625" style="1" customWidth="1"/>
    <col min="3" max="3" width="16.7265625" style="14" customWidth="1"/>
    <col min="4" max="4" width="6.26953125" style="1" customWidth="1"/>
    <col min="5" max="5" width="10.36328125" style="1" customWidth="1"/>
    <col min="6" max="7" width="3.08984375" customWidth="1"/>
    <col min="8" max="8" width="2.36328125" style="1" customWidth="1"/>
    <col min="9" max="9" width="4.453125" style="1" customWidth="1"/>
    <col min="10" max="10" width="3.453125" style="1" customWidth="1"/>
    <col min="11" max="11" width="4.90625" style="1" customWidth="1"/>
    <col min="12" max="12" width="10.08984375" style="1" customWidth="1"/>
    <col min="13" max="13" width="4.08984375" style="1" customWidth="1"/>
    <col min="14" max="14" width="6.08984375" style="1" customWidth="1"/>
    <col min="15" max="15" width="7.08984375" style="1" customWidth="1"/>
    <col min="16" max="16" width="6.26953125" style="1" customWidth="1"/>
    <col min="17" max="17" width="8.453125" style="1" hidden="1" customWidth="1"/>
    <col min="18" max="19" width="5.6328125" style="1" customWidth="1"/>
    <col min="20" max="20" width="10.453125" bestFit="1" customWidth="1"/>
    <col min="21" max="21" width="17.26953125" bestFit="1" customWidth="1"/>
    <col min="22" max="22" width="5.36328125" hidden="1" customWidth="1"/>
    <col min="23" max="23" width="9.6328125" hidden="1" customWidth="1"/>
  </cols>
  <sheetData>
    <row r="1" spans="1:23" ht="27.75" customHeight="1" x14ac:dyDescent="0.2">
      <c r="B1" s="275" t="str">
        <f>原本!A1</f>
        <v>様式１　　第　４９　回　全日本レディースソフトテニス個人戦大会　申込書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14"/>
      <c r="R1" s="24"/>
      <c r="S1" s="24"/>
      <c r="T1" s="24"/>
      <c r="U1" s="25"/>
    </row>
    <row r="2" spans="1:23" ht="23.25" customHeight="1" x14ac:dyDescent="0.2">
      <c r="A2">
        <v>1000</v>
      </c>
      <c r="B2" s="276" t="s">
        <v>134</v>
      </c>
      <c r="C2" s="277"/>
      <c r="D2" s="15" t="s">
        <v>21</v>
      </c>
      <c r="E2" s="89" t="str">
        <f>原本!D2</f>
        <v/>
      </c>
      <c r="F2" s="100" t="s">
        <v>22</v>
      </c>
      <c r="G2" s="101"/>
      <c r="H2" s="101"/>
      <c r="I2" s="16"/>
      <c r="J2" s="87">
        <f>原本!I2</f>
        <v>0</v>
      </c>
      <c r="K2" s="17"/>
      <c r="L2" s="17"/>
      <c r="M2" s="18" t="s">
        <v>162</v>
      </c>
      <c r="N2" s="11" t="s">
        <v>141</v>
      </c>
      <c r="O2" s="11" t="s">
        <v>142</v>
      </c>
      <c r="P2" s="11" t="s">
        <v>143</v>
      </c>
      <c r="R2" s="26"/>
      <c r="S2" s="50" t="s">
        <v>24</v>
      </c>
      <c r="T2" s="51">
        <f>ROUNDDOWN(COUNTA(E8:E55,E65:E112,E122:E169)/2,0)</f>
        <v>0</v>
      </c>
      <c r="U2" s="25"/>
    </row>
    <row r="3" spans="1:23" ht="13.5" customHeight="1" x14ac:dyDescent="0.2">
      <c r="B3" s="172" t="s">
        <v>26</v>
      </c>
      <c r="C3" s="173"/>
      <c r="D3" s="174"/>
      <c r="E3" s="97" t="s">
        <v>0</v>
      </c>
      <c r="F3" s="278" t="str">
        <f>原本!E3</f>
        <v>〒</v>
      </c>
      <c r="G3" s="265"/>
      <c r="H3" s="23" t="s">
        <v>23</v>
      </c>
      <c r="I3" s="88">
        <f>原本!H3</f>
        <v>0</v>
      </c>
      <c r="J3" s="265"/>
      <c r="K3" s="266"/>
      <c r="L3" s="267"/>
      <c r="M3" s="179" t="s">
        <v>25</v>
      </c>
      <c r="N3" s="279">
        <f>原本!M3</f>
        <v>0</v>
      </c>
      <c r="O3" s="280"/>
      <c r="P3" s="281"/>
      <c r="Q3" s="5"/>
      <c r="R3" s="27"/>
      <c r="S3" s="27"/>
      <c r="T3" s="25"/>
      <c r="U3" s="25"/>
    </row>
    <row r="4" spans="1:23" ht="21.75" customHeight="1" x14ac:dyDescent="0.2">
      <c r="B4" s="285">
        <f>原本!A4</f>
        <v>0</v>
      </c>
      <c r="C4" s="286"/>
      <c r="D4" s="287"/>
      <c r="E4" s="6" t="s">
        <v>1</v>
      </c>
      <c r="F4" s="288">
        <f>原本!E4</f>
        <v>0</v>
      </c>
      <c r="G4" s="289"/>
      <c r="H4" s="289"/>
      <c r="I4" s="289"/>
      <c r="J4" s="289"/>
      <c r="K4" s="289"/>
      <c r="L4" s="290"/>
      <c r="M4" s="180"/>
      <c r="N4" s="282"/>
      <c r="O4" s="283"/>
      <c r="P4" s="284"/>
      <c r="Q4" s="5"/>
      <c r="R4" s="27"/>
      <c r="S4" s="27"/>
      <c r="T4" s="25"/>
      <c r="U4" s="25"/>
    </row>
    <row r="5" spans="1:23" ht="20.25" customHeight="1" x14ac:dyDescent="0.2">
      <c r="B5" s="32" t="s">
        <v>19</v>
      </c>
      <c r="C5" s="13"/>
      <c r="D5" s="13"/>
      <c r="E5" s="13"/>
      <c r="F5" s="13"/>
      <c r="G5" s="13"/>
      <c r="H5" s="19"/>
      <c r="I5" s="13"/>
      <c r="J5" s="13"/>
      <c r="K5" s="13"/>
      <c r="L5" s="13"/>
      <c r="M5" s="13"/>
      <c r="N5" s="13"/>
      <c r="O5" s="13"/>
      <c r="P5" s="13"/>
      <c r="Q5" s="12"/>
      <c r="R5" s="19"/>
      <c r="S5" s="19"/>
      <c r="T5" s="25"/>
      <c r="U5" s="25"/>
    </row>
    <row r="6" spans="1:23" ht="13.5" customHeight="1" x14ac:dyDescent="0.2">
      <c r="B6" s="133" t="s">
        <v>2</v>
      </c>
      <c r="C6" s="33" t="s">
        <v>3</v>
      </c>
      <c r="D6" s="210" t="s">
        <v>4</v>
      </c>
      <c r="E6" s="212" t="s">
        <v>12</v>
      </c>
      <c r="F6" s="214" t="s">
        <v>5</v>
      </c>
      <c r="G6" s="215"/>
      <c r="H6" s="215"/>
      <c r="I6" s="215"/>
      <c r="J6" s="216"/>
      <c r="K6" s="166" t="s">
        <v>6</v>
      </c>
      <c r="L6" s="166" t="s">
        <v>8</v>
      </c>
      <c r="M6" s="133" t="s">
        <v>7</v>
      </c>
      <c r="N6" s="135" t="s">
        <v>9</v>
      </c>
      <c r="O6" s="136"/>
      <c r="P6" s="133" t="s">
        <v>10</v>
      </c>
      <c r="Q6" s="7"/>
      <c r="R6" s="8"/>
      <c r="S6" s="8"/>
      <c r="U6" s="25"/>
      <c r="V6">
        <v>1</v>
      </c>
      <c r="W6" t="s">
        <v>82</v>
      </c>
    </row>
    <row r="7" spans="1:23" x14ac:dyDescent="0.2">
      <c r="B7" s="209"/>
      <c r="C7" s="34" t="s">
        <v>11</v>
      </c>
      <c r="D7" s="264"/>
      <c r="E7" s="213"/>
      <c r="F7" s="3" t="s">
        <v>13</v>
      </c>
      <c r="G7" s="95" t="s">
        <v>14</v>
      </c>
      <c r="H7" s="135" t="s">
        <v>15</v>
      </c>
      <c r="I7" s="208"/>
      <c r="J7" s="96" t="s">
        <v>16</v>
      </c>
      <c r="K7" s="167"/>
      <c r="L7" s="167"/>
      <c r="M7" s="134"/>
      <c r="N7" s="3" t="s">
        <v>17</v>
      </c>
      <c r="O7" s="4" t="s">
        <v>18</v>
      </c>
      <c r="P7" s="137"/>
      <c r="Q7" s="9"/>
      <c r="R7" s="10"/>
      <c r="S7" s="10"/>
      <c r="U7" s="25"/>
      <c r="V7">
        <v>2</v>
      </c>
      <c r="W7" t="s">
        <v>83</v>
      </c>
    </row>
    <row r="8" spans="1:23" ht="12" customHeight="1" x14ac:dyDescent="0.2">
      <c r="A8">
        <v>1</v>
      </c>
      <c r="B8" s="197" t="str">
        <f>CONCATENATE(IF(AND(E8&lt;&gt;"",E8&lt;&gt;" ",E8&lt;&gt;"　"),"1",""),IF(AND(E8&lt;&gt;"",E8&lt;&gt;" ",E8&lt;&gt;"　"),"　／　 ",""),IF(AND(E8&lt;&gt;"",E8&lt;&gt;" ",E8&lt;&gt;"　"),T2,""))</f>
        <v/>
      </c>
      <c r="C8" s="35"/>
      <c r="D8" s="262"/>
      <c r="E8" s="145"/>
      <c r="F8" s="147"/>
      <c r="G8" s="149"/>
      <c r="H8" s="151"/>
      <c r="I8" s="143"/>
      <c r="J8" s="153"/>
      <c r="K8" s="161"/>
      <c r="L8" s="187" t="s">
        <v>20</v>
      </c>
      <c r="M8" s="138" t="str">
        <f ca="1">IF(Q8="00:00:00","",IF(AND(MONTH(Q8)=4,DAY(Q8)=1),ROUND(YEARFRAC(Q8,DATE(IF(MONTH(NOW())&lt;4,YEAR(NOW())-1,YEAR(NOW())),4,1),1),0),ROUNDDOWN(YEARFRAC(Q8,DATE(IF(MONTH(NOW())&lt;4,YEAR(NOW())-1,YEAR(NOW())),4,1),1),0)))</f>
        <v/>
      </c>
      <c r="N8" s="147"/>
      <c r="O8" s="164"/>
      <c r="P8" s="138" t="str">
        <f>IF(Q8="00:00:00","",IF(AND(MONTH(Q8)=4,DAY(Q8)=1),IF(M8=60,"還暦",IF(M8=70,"古希",IF(M8=77,"喜寿",IF(M8&gt;79,"長寿","")))),IF(M8=60,"還暦",IF(M8=70,"古希",IF(M8=77,"喜寿",IF(M8&gt;79,"長寿",""))))))</f>
        <v/>
      </c>
      <c r="Q8" s="140" t="str">
        <f>IF(OR(L8="00:00:00",L8="",L8=" ",L8="　"),"00:00:00",DATEVALUE(IF(LEFT(L8,1)&lt;"A",SUBSTITUTE(CONCATENATE("S",L8),":","/"),SUBSTITUTE(L8,":","/"))))</f>
        <v>00:00:00</v>
      </c>
      <c r="R8" s="10"/>
      <c r="S8" s="10"/>
      <c r="U8" s="25"/>
      <c r="V8">
        <v>3</v>
      </c>
      <c r="W8" t="s">
        <v>84</v>
      </c>
    </row>
    <row r="9" spans="1:23" ht="18" customHeight="1" x14ac:dyDescent="0.2">
      <c r="A9">
        <v>2</v>
      </c>
      <c r="B9" s="198"/>
      <c r="C9" s="38"/>
      <c r="D9" s="263"/>
      <c r="E9" s="158"/>
      <c r="F9" s="159"/>
      <c r="G9" s="160"/>
      <c r="H9" s="163"/>
      <c r="I9" s="156"/>
      <c r="J9" s="191"/>
      <c r="K9" s="162"/>
      <c r="L9" s="189"/>
      <c r="M9" s="142"/>
      <c r="N9" s="159"/>
      <c r="O9" s="168"/>
      <c r="P9" s="142"/>
      <c r="Q9" s="140"/>
      <c r="R9" s="10"/>
      <c r="S9" s="10"/>
      <c r="T9" s="79"/>
      <c r="U9" s="41"/>
      <c r="V9">
        <v>4</v>
      </c>
      <c r="W9" t="s">
        <v>85</v>
      </c>
    </row>
    <row r="10" spans="1:23" ht="12" customHeight="1" x14ac:dyDescent="0.2">
      <c r="A10">
        <v>3</v>
      </c>
      <c r="B10" s="198"/>
      <c r="C10" s="35"/>
      <c r="D10" s="143"/>
      <c r="E10" s="219"/>
      <c r="F10" s="147"/>
      <c r="G10" s="149"/>
      <c r="H10" s="151"/>
      <c r="I10" s="143"/>
      <c r="J10" s="153"/>
      <c r="K10" s="161"/>
      <c r="L10" s="187" t="s">
        <v>20</v>
      </c>
      <c r="M10" s="138" t="str">
        <f ca="1">IF(Q10="00:00:00","",IF(AND(MONTH(Q10)=4,DAY(Q10)=1),ROUND(YEARFRAC(Q10,DATE(IF(MONTH(NOW())&lt;4,YEAR(NOW())-1,YEAR(NOW())),4,1),1),0),ROUNDDOWN(YEARFRAC(Q10,DATE(IF(MONTH(NOW())&lt;4,YEAR(NOW())-1,YEAR(NOW())),4,1),1),0)))</f>
        <v/>
      </c>
      <c r="N10" s="147"/>
      <c r="O10" s="164"/>
      <c r="P10" s="138" t="str">
        <f>IF(Q10="00:00:00","",IF(AND(MONTH(Q10)=4,DAY(Q10)=1),IF(M10=60,"還暦",IF(M10=70,"古希",IF(M10=77,"喜寿",IF(M10&gt;79,"長寿","")))),IF(M10=60,"還暦",IF(M10=70,"古希",IF(M10=77,"喜寿",IF(M10&gt;79,"長寿",""))))))</f>
        <v/>
      </c>
      <c r="Q10" s="140" t="str">
        <f>IF(OR(L10="00:00:00",L10="",L10=" ",L10="　"),"00:00:00",DATEVALUE(IF(LEFT(L10,1)&lt;"A",SUBSTITUTE(CONCATENATE("S",L10),":","/"),SUBSTITUTE(L10,":","/"))))</f>
        <v>00:00:00</v>
      </c>
      <c r="R10" s="10"/>
      <c r="S10"/>
      <c r="U10" s="25"/>
      <c r="V10">
        <v>5</v>
      </c>
      <c r="W10" t="s">
        <v>86</v>
      </c>
    </row>
    <row r="11" spans="1:23" ht="18" customHeight="1" thickBot="1" x14ac:dyDescent="0.25">
      <c r="A11">
        <v>4</v>
      </c>
      <c r="B11" s="199"/>
      <c r="C11" s="38"/>
      <c r="D11" s="144"/>
      <c r="E11" s="146"/>
      <c r="F11" s="148"/>
      <c r="G11" s="150"/>
      <c r="H11" s="152"/>
      <c r="I11" s="144"/>
      <c r="J11" s="154"/>
      <c r="K11" s="190"/>
      <c r="L11" s="188"/>
      <c r="M11" s="139"/>
      <c r="N11" s="148"/>
      <c r="O11" s="165"/>
      <c r="P11" s="139"/>
      <c r="Q11" s="140"/>
      <c r="R11" s="10"/>
      <c r="S11"/>
      <c r="U11" s="25"/>
      <c r="V11">
        <v>6</v>
      </c>
      <c r="W11" t="s">
        <v>87</v>
      </c>
    </row>
    <row r="12" spans="1:23" ht="12" customHeight="1" thickTop="1" x14ac:dyDescent="0.2">
      <c r="A12">
        <v>5</v>
      </c>
      <c r="B12" s="194" t="str">
        <f>CONCATENATE(IF(AND(E12&lt;&gt;"",E12&lt;&gt;" ",E12&lt;&gt;"　"),ASC(LEFT(B8,2))+1,""),IF(AND(E12&lt;&gt;"",E12&lt;&gt;" ",E12&lt;&gt;"　"),"　／　 ",""),IF(AND(E12&lt;&gt;"",E12&lt;&gt;" ",E12&lt;&gt;"　"),T2,""))</f>
        <v/>
      </c>
      <c r="C12" s="40"/>
      <c r="D12" s="155"/>
      <c r="E12" s="157"/>
      <c r="F12" s="200"/>
      <c r="G12" s="260"/>
      <c r="H12" s="151"/>
      <c r="I12" s="143"/>
      <c r="J12" s="192"/>
      <c r="K12" s="161"/>
      <c r="L12" s="187" t="s">
        <v>20</v>
      </c>
      <c r="M12" s="141" t="str">
        <f ca="1">IF(Q12="00:00:00","",IF(AND(MONTH(Q12)=4,DAY(Q12)=1),ROUND(YEARFRAC(Q12,DATE(IF(MONTH(NOW())&lt;4,YEAR(NOW())-1,YEAR(NOW())),4,1),1),0),ROUNDDOWN(YEARFRAC(Q12,DATE(IF(MONTH(NOW())&lt;4,YEAR(NOW())-1,YEAR(NOW())),4,1),1),0)))</f>
        <v/>
      </c>
      <c r="N12" s="147"/>
      <c r="O12" s="164"/>
      <c r="P12" s="141" t="str">
        <f>IF(Q12="00:00:00","",IF(AND(MONTH(Q12)=4,DAY(Q12)=1),IF(M12=60,"還暦",IF(M12=70,"古希",IF(M12=77,"喜寿",IF(M12&gt;79,"長寿","")))),IF(M12=60,"還暦",IF(M12=70,"古希",IF(M12=77,"喜寿",IF(M12&gt;79,"長寿",""))))))</f>
        <v/>
      </c>
      <c r="Q12" s="140" t="str">
        <f>IF(OR(L12="00:00:00",L12="",L12=" ",L12="　"),"00:00:00",DATEVALUE(IF(LEFT(L12,1)&lt;"A",SUBSTITUTE(CONCATENATE("S",L12),":","/"),SUBSTITUTE(L12,":","/"))))</f>
        <v>00:00:00</v>
      </c>
      <c r="R12" s="10"/>
      <c r="S12" s="10"/>
      <c r="U12" s="25"/>
      <c r="V12">
        <v>7</v>
      </c>
      <c r="W12" t="s">
        <v>88</v>
      </c>
    </row>
    <row r="13" spans="1:23" ht="18" customHeight="1" x14ac:dyDescent="0.2">
      <c r="A13">
        <v>6</v>
      </c>
      <c r="B13" s="195"/>
      <c r="C13" s="37"/>
      <c r="D13" s="156"/>
      <c r="E13" s="158"/>
      <c r="F13" s="159"/>
      <c r="G13" s="261"/>
      <c r="H13" s="163"/>
      <c r="I13" s="156"/>
      <c r="J13" s="191"/>
      <c r="K13" s="162"/>
      <c r="L13" s="189"/>
      <c r="M13" s="142"/>
      <c r="N13" s="159"/>
      <c r="O13" s="168"/>
      <c r="P13" s="142"/>
      <c r="Q13" s="140"/>
      <c r="R13" s="10"/>
      <c r="T13" s="25"/>
      <c r="U13" s="25"/>
      <c r="V13">
        <v>8</v>
      </c>
      <c r="W13" t="s">
        <v>89</v>
      </c>
    </row>
    <row r="14" spans="1:23" ht="12" customHeight="1" x14ac:dyDescent="0.2">
      <c r="A14">
        <v>7</v>
      </c>
      <c r="B14" s="195"/>
      <c r="C14" s="35"/>
      <c r="D14" s="143"/>
      <c r="E14" s="145"/>
      <c r="F14" s="147"/>
      <c r="G14" s="149"/>
      <c r="H14" s="151"/>
      <c r="I14" s="143"/>
      <c r="J14" s="153"/>
      <c r="K14" s="161"/>
      <c r="L14" s="187" t="s">
        <v>20</v>
      </c>
      <c r="M14" s="138" t="str">
        <f ca="1">IF(Q14="00:00:00","",IF(AND(MONTH(Q14)=4,DAY(Q14)=1),ROUND(YEARFRAC(Q14,DATE(IF(MONTH(NOW())&lt;4,YEAR(NOW())-1,YEAR(NOW())),4,1),1),0),ROUNDDOWN(YEARFRAC(Q14,DATE(IF(MONTH(NOW())&lt;4,YEAR(NOW())-1,YEAR(NOW())),4,1),1),0)))</f>
        <v/>
      </c>
      <c r="N14" s="147"/>
      <c r="O14" s="164"/>
      <c r="P14" s="138" t="str">
        <f>IF(Q14="00:00:00","",IF(AND(MONTH(Q14)=4,DAY(Q14)=1),IF(M14=60,"還暦",IF(M14=70,"古希",IF(M14=77,"喜寿",IF(M14&gt;79,"長寿","")))),IF(M14=60,"還暦",IF(M14=70,"古希",IF(M14=77,"喜寿",IF(M14&gt;79,"長寿",""))))))</f>
        <v/>
      </c>
      <c r="Q14" s="140" t="str">
        <f>IF(OR(L14="00:00:00",L14="",L14=" ",L14="　"),"00:00:00",DATEVALUE(IF(LEFT(L14,1)&lt;"A",SUBSTITUTE(CONCATENATE("S",L14),":","/"),SUBSTITUTE(L14,":","/"))))</f>
        <v>00:00:00</v>
      </c>
      <c r="R14" s="10"/>
      <c r="U14" s="25"/>
      <c r="V14">
        <v>9</v>
      </c>
      <c r="W14" t="s">
        <v>90</v>
      </c>
    </row>
    <row r="15" spans="1:23" ht="18" customHeight="1" thickBot="1" x14ac:dyDescent="0.25">
      <c r="A15">
        <v>8</v>
      </c>
      <c r="B15" s="196"/>
      <c r="C15" s="38"/>
      <c r="D15" s="144"/>
      <c r="E15" s="146"/>
      <c r="F15" s="148"/>
      <c r="G15" s="150"/>
      <c r="H15" s="152"/>
      <c r="I15" s="144"/>
      <c r="J15" s="154"/>
      <c r="K15" s="190"/>
      <c r="L15" s="188"/>
      <c r="M15" s="139"/>
      <c r="N15" s="148"/>
      <c r="O15" s="165"/>
      <c r="P15" s="139"/>
      <c r="Q15" s="140"/>
      <c r="R15" s="10"/>
      <c r="T15" s="25"/>
      <c r="U15" s="25"/>
      <c r="V15">
        <v>10</v>
      </c>
      <c r="W15" t="s">
        <v>91</v>
      </c>
    </row>
    <row r="16" spans="1:23" ht="12" customHeight="1" thickTop="1" x14ac:dyDescent="0.2">
      <c r="A16">
        <v>9</v>
      </c>
      <c r="B16" s="194" t="str">
        <f>CONCATENATE(IF(AND(E16&lt;&gt;"",E16&lt;&gt;" ",E16&lt;&gt;"　"),ASC(LEFT(B12,2))+1,""),IF(AND(E16&lt;&gt;"",E16&lt;&gt;" ",E16&lt;&gt;"　"),"　／　 ",""),IF(AND(E16&lt;&gt;"",E16&lt;&gt;" ",E16&lt;&gt;"　"),T2,""))</f>
        <v/>
      </c>
      <c r="C16" s="40"/>
      <c r="D16" s="155"/>
      <c r="E16" s="157"/>
      <c r="F16" s="200"/>
      <c r="G16" s="201"/>
      <c r="H16" s="151"/>
      <c r="I16" s="143"/>
      <c r="J16" s="192"/>
      <c r="K16" s="186"/>
      <c r="L16" s="187" t="s">
        <v>20</v>
      </c>
      <c r="M16" s="141" t="str">
        <f ca="1">IF(Q16="00:00:00","",IF(AND(MONTH(Q16)=4,DAY(Q16)=1),ROUND(YEARFRAC(Q16,DATE(IF(MONTH(NOW())&lt;4,YEAR(NOW())-1,YEAR(NOW())),4,1),1),0),ROUNDDOWN(YEARFRAC(Q16,DATE(IF(MONTH(NOW())&lt;4,YEAR(NOW())-1,YEAR(NOW())),4,1),1),0)))</f>
        <v/>
      </c>
      <c r="N16" s="147"/>
      <c r="O16" s="217"/>
      <c r="P16" s="141" t="str">
        <f>IF(Q16="00:00:00","",IF(AND(MONTH(Q16)=4,DAY(Q16)=1),IF(M16=60,"還暦",IF(M16=70,"古希",IF(M16=77,"喜寿",IF(M16&gt;79,"長寿","")))),IF(M16=60,"還暦",IF(M16=70,"古希",IF(M16=77,"喜寿",IF(M16&gt;79,"長寿",""))))))</f>
        <v/>
      </c>
      <c r="Q16" s="140" t="str">
        <f>IF(OR(L16="00:00:00",L16="",L16=" ",L16="　"),"00:00:00",DATEVALUE(IF(LEFT(L16,1)&lt;"A",SUBSTITUTE(CONCATENATE("S",L16),":","/"),SUBSTITUTE(L16,":","/"))))</f>
        <v>00:00:00</v>
      </c>
      <c r="R16" s="10"/>
      <c r="U16" s="25"/>
      <c r="V16">
        <v>11</v>
      </c>
      <c r="W16" t="s">
        <v>92</v>
      </c>
    </row>
    <row r="17" spans="1:23" ht="18" customHeight="1" x14ac:dyDescent="0.2">
      <c r="A17">
        <v>10</v>
      </c>
      <c r="B17" s="195"/>
      <c r="C17" s="38"/>
      <c r="D17" s="156"/>
      <c r="E17" s="158"/>
      <c r="F17" s="159"/>
      <c r="G17" s="160"/>
      <c r="H17" s="163"/>
      <c r="I17" s="156"/>
      <c r="J17" s="193"/>
      <c r="K17" s="162"/>
      <c r="L17" s="189"/>
      <c r="M17" s="142"/>
      <c r="N17" s="159"/>
      <c r="O17" s="168"/>
      <c r="P17" s="142"/>
      <c r="Q17" s="140"/>
      <c r="R17" s="10"/>
      <c r="S17" s="10"/>
      <c r="T17" s="25"/>
      <c r="U17" s="25"/>
      <c r="V17">
        <v>12</v>
      </c>
      <c r="W17" t="s">
        <v>93</v>
      </c>
    </row>
    <row r="18" spans="1:23" ht="12" customHeight="1" x14ac:dyDescent="0.2">
      <c r="A18">
        <v>11</v>
      </c>
      <c r="B18" s="195"/>
      <c r="C18" s="35"/>
      <c r="D18" s="143"/>
      <c r="E18" s="145"/>
      <c r="F18" s="147"/>
      <c r="G18" s="149"/>
      <c r="H18" s="151"/>
      <c r="I18" s="143"/>
      <c r="J18" s="153"/>
      <c r="K18" s="161"/>
      <c r="L18" s="187" t="s">
        <v>20</v>
      </c>
      <c r="M18" s="138" t="str">
        <f ca="1">IF(Q18="00:00:00","",IF(AND(MONTH(Q18)=4,DAY(Q18)=1),ROUND(YEARFRAC(Q18,DATE(IF(MONTH(NOW())&lt;4,YEAR(NOW())-1,YEAR(NOW())),4,1),1),0),ROUNDDOWN(YEARFRAC(Q18,DATE(IF(MONTH(NOW())&lt;4,YEAR(NOW())-1,YEAR(NOW())),4,1),1),0)))</f>
        <v/>
      </c>
      <c r="N18" s="147"/>
      <c r="O18" s="164"/>
      <c r="P18" s="138" t="str">
        <f>IF(Q18="00:00:00","",IF(AND(MONTH(Q18)=4,DAY(Q18)=1),IF(M18=60,"還暦",IF(M18=70,"古希",IF(M18=77,"喜寿",IF(M18&gt;79,"長寿","")))),IF(M18=60,"還暦",IF(M18=70,"古希",IF(M18=77,"喜寿",IF(M18&gt;79,"長寿",""))))))</f>
        <v/>
      </c>
      <c r="Q18" s="140" t="str">
        <f>IF(OR(L18="00:00:00",L18="",L18=" ",L18="　"),"00:00:00",DATEVALUE(IF(LEFT(L18,1)&lt;"A",SUBSTITUTE(CONCATENATE("S",L18),":","/"),SUBSTITUTE(L18,":","/"))))</f>
        <v>00:00:00</v>
      </c>
      <c r="R18" s="10"/>
      <c r="S18" s="10"/>
      <c r="U18" s="25"/>
      <c r="V18">
        <v>13</v>
      </c>
      <c r="W18" t="s">
        <v>94</v>
      </c>
    </row>
    <row r="19" spans="1:23" ht="18" customHeight="1" thickBot="1" x14ac:dyDescent="0.25">
      <c r="A19">
        <v>12</v>
      </c>
      <c r="B19" s="196"/>
      <c r="C19" s="39"/>
      <c r="D19" s="144"/>
      <c r="E19" s="146"/>
      <c r="F19" s="148"/>
      <c r="G19" s="150"/>
      <c r="H19" s="152"/>
      <c r="I19" s="144"/>
      <c r="J19" s="154"/>
      <c r="K19" s="190"/>
      <c r="L19" s="188"/>
      <c r="M19" s="139"/>
      <c r="N19" s="148"/>
      <c r="O19" s="165"/>
      <c r="P19" s="139"/>
      <c r="Q19" s="140"/>
      <c r="R19" s="10"/>
      <c r="S19" s="10"/>
      <c r="T19" s="25"/>
      <c r="U19" s="25"/>
      <c r="V19">
        <v>14</v>
      </c>
      <c r="W19" t="s">
        <v>95</v>
      </c>
    </row>
    <row r="20" spans="1:23" ht="12" customHeight="1" thickTop="1" x14ac:dyDescent="0.2">
      <c r="A20">
        <v>13</v>
      </c>
      <c r="B20" s="194" t="str">
        <f>CONCATENATE(IF(AND(E20&lt;&gt;"",E20&lt;&gt;" ",E20&lt;&gt;"　"),ASC(LEFT(B16,2))+1,""),IF(AND(E20&lt;&gt;"",E20&lt;&gt;" ",E20&lt;&gt;"　"),"　／　 ",""),IF(AND(E20&lt;&gt;"",E20&lt;&gt;" ",E20&lt;&gt;"　"),T2,""))</f>
        <v/>
      </c>
      <c r="C20" s="61"/>
      <c r="D20" s="155"/>
      <c r="E20" s="219"/>
      <c r="F20" s="220"/>
      <c r="G20" s="221"/>
      <c r="H20" s="151"/>
      <c r="I20" s="143"/>
      <c r="J20" s="193"/>
      <c r="K20" s="222"/>
      <c r="L20" s="187" t="s">
        <v>20</v>
      </c>
      <c r="M20" s="141" t="str">
        <f ca="1">IF(Q20="00:00:00","",IF(AND(MONTH(Q20)=4,DAY(Q20)=1),ROUND(YEARFRAC(Q20,DATE(IF(MONTH(NOW())&lt;4,YEAR(NOW())-1,YEAR(NOW())),4,1),1),0),ROUNDDOWN(YEARFRAC(Q20,DATE(IF(MONTH(NOW())&lt;4,YEAR(NOW())-1,YEAR(NOW())),4,1),1),0)))</f>
        <v/>
      </c>
      <c r="N20" s="147"/>
      <c r="O20" s="223"/>
      <c r="P20" s="141" t="str">
        <f>IF(Q20="00:00:00","",IF(AND(MONTH(Q20)=4,DAY(Q20)=1),IF(M20=60,"還暦",IF(M20=70,"古希",IF(M20=77,"喜寿",IF(M20&gt;79,"長寿","")))),IF(M20=60,"還暦",IF(M20=70,"古希",IF(M20=77,"喜寿",IF(M20&gt;79,"長寿",""))))))</f>
        <v/>
      </c>
      <c r="Q20" s="140" t="str">
        <f>IF(OR(L20="00:00:00",L20="",L20=" ",L20="　"),"00:00:00",DATEVALUE(IF(LEFT(L20,1)&lt;"A",SUBSTITUTE(CONCATENATE("S",L20),":","/"),SUBSTITUTE(L20,":","/"))))</f>
        <v>00:00:00</v>
      </c>
      <c r="R20" s="10"/>
      <c r="S20" s="60"/>
      <c r="U20" s="25"/>
      <c r="V20">
        <v>15</v>
      </c>
      <c r="W20" t="s">
        <v>96</v>
      </c>
    </row>
    <row r="21" spans="1:23" ht="18" customHeight="1" x14ac:dyDescent="0.2">
      <c r="A21">
        <v>14</v>
      </c>
      <c r="B21" s="195"/>
      <c r="C21" s="38"/>
      <c r="D21" s="156"/>
      <c r="E21" s="158"/>
      <c r="F21" s="159"/>
      <c r="G21" s="160"/>
      <c r="H21" s="163"/>
      <c r="I21" s="156"/>
      <c r="J21" s="191"/>
      <c r="K21" s="162"/>
      <c r="L21" s="189"/>
      <c r="M21" s="142"/>
      <c r="N21" s="159"/>
      <c r="O21" s="168"/>
      <c r="P21" s="142"/>
      <c r="Q21" s="140"/>
      <c r="R21" s="10"/>
      <c r="S21" s="60"/>
      <c r="T21" s="25"/>
      <c r="U21" s="25"/>
      <c r="V21">
        <v>16</v>
      </c>
      <c r="W21" t="s">
        <v>97</v>
      </c>
    </row>
    <row r="22" spans="1:23" ht="12" customHeight="1" x14ac:dyDescent="0.2">
      <c r="A22">
        <v>15</v>
      </c>
      <c r="B22" s="195"/>
      <c r="C22" s="35"/>
      <c r="D22" s="143"/>
      <c r="E22" s="145"/>
      <c r="F22" s="220"/>
      <c r="G22" s="221"/>
      <c r="H22" s="151"/>
      <c r="I22" s="143"/>
      <c r="J22" s="193"/>
      <c r="K22" s="161"/>
      <c r="L22" s="187" t="s">
        <v>20</v>
      </c>
      <c r="M22" s="138" t="str">
        <f ca="1">IF(Q22="00:00:00","",IF(AND(MONTH(Q22)=4,DAY(Q22)=1),ROUND(YEARFRAC(Q22,DATE(IF(MONTH(NOW())&lt;4,YEAR(NOW())-1,YEAR(NOW())),4,1),1),0),ROUNDDOWN(YEARFRAC(Q22,DATE(IF(MONTH(NOW())&lt;4,YEAR(NOW())-1,YEAR(NOW())),4,1),1),0)))</f>
        <v/>
      </c>
      <c r="N22" s="147"/>
      <c r="O22" s="164"/>
      <c r="P22" s="138" t="str">
        <f>IF(Q22="00:00:00","",IF(AND(MONTH(Q22)=4,DAY(Q22)=1),IF(M22=60,"還暦",IF(M22=70,"古希",IF(M22=77,"喜寿",IF(M22&gt;79,"長寿","")))),IF(M22=60,"還暦",IF(M22=70,"古希",IF(M22=77,"喜寿",IF(M22&gt;79,"長寿",""))))))</f>
        <v/>
      </c>
      <c r="Q22" s="140" t="str">
        <f>IF(OR(L22="00:00:00",L22="",L22=" ",L22="　"),"00:00:00",DATEVALUE(IF(LEFT(L22,1)&lt;"A",SUBSTITUTE(CONCATENATE("S",L22),":","/"),SUBSTITUTE(L22,":","/"))))</f>
        <v>00:00:00</v>
      </c>
      <c r="R22" s="10"/>
      <c r="S22" s="60"/>
      <c r="U22" s="25"/>
      <c r="V22">
        <v>17</v>
      </c>
      <c r="W22" t="s">
        <v>98</v>
      </c>
    </row>
    <row r="23" spans="1:23" ht="18" customHeight="1" thickBot="1" x14ac:dyDescent="0.25">
      <c r="A23">
        <v>16</v>
      </c>
      <c r="B23" s="196"/>
      <c r="C23" s="38"/>
      <c r="D23" s="144"/>
      <c r="E23" s="146"/>
      <c r="F23" s="148"/>
      <c r="G23" s="150"/>
      <c r="H23" s="152"/>
      <c r="I23" s="144"/>
      <c r="J23" s="154"/>
      <c r="K23" s="190"/>
      <c r="L23" s="188"/>
      <c r="M23" s="139"/>
      <c r="N23" s="148"/>
      <c r="O23" s="165"/>
      <c r="P23" s="139"/>
      <c r="Q23" s="140"/>
      <c r="R23" s="10"/>
      <c r="S23" s="60"/>
      <c r="T23" s="25"/>
      <c r="U23" s="25"/>
      <c r="V23">
        <v>18</v>
      </c>
      <c r="W23" t="s">
        <v>99</v>
      </c>
    </row>
    <row r="24" spans="1:23" ht="12" customHeight="1" thickTop="1" x14ac:dyDescent="0.2">
      <c r="A24">
        <v>17</v>
      </c>
      <c r="B24" s="194" t="str">
        <f>CONCATENATE(IF(AND(E24&lt;&gt;"",E24&lt;&gt;" ",E24&lt;&gt;"　"),ASC(LEFT(B20,2))+1,""),IF(AND(E24&lt;&gt;"",E24&lt;&gt;" ",E24&lt;&gt;"　"),"　／　 ",""),IF(AND(E24&lt;&gt;"",E24&lt;&gt;" ",E24&lt;&gt;"　"),T2,""))</f>
        <v/>
      </c>
      <c r="C24" s="40"/>
      <c r="D24" s="155"/>
      <c r="E24" s="157"/>
      <c r="F24" s="220"/>
      <c r="G24" s="201"/>
      <c r="H24" s="151"/>
      <c r="I24" s="143"/>
      <c r="J24" s="192"/>
      <c r="K24" s="186"/>
      <c r="L24" s="187" t="s">
        <v>20</v>
      </c>
      <c r="M24" s="141" t="str">
        <f ca="1">IF(Q24="00:00:00","",IF(AND(MONTH(Q24)=4,DAY(Q24)=1),ROUND(YEARFRAC(Q24,DATE(IF(MONTH(NOW())&lt;4,YEAR(NOW())-1,YEAR(NOW())),4,1),1),0),ROUNDDOWN(YEARFRAC(Q24,DATE(IF(MONTH(NOW())&lt;4,YEAR(NOW())-1,YEAR(NOW())),4,1),1),0)))</f>
        <v/>
      </c>
      <c r="N24" s="147"/>
      <c r="O24" s="217"/>
      <c r="P24" s="141" t="str">
        <f>IF(Q24="00:00:00","",IF(AND(MONTH(Q24)=4,DAY(Q24)=1),IF(M24=60,"還暦",IF(M24=70,"古希",IF(M24=77,"喜寿",IF(M24&gt;79,"長寿","")))),IF(M24=60,"還暦",IF(M24=70,"古希",IF(M24=77,"喜寿",IF(M24&gt;79,"長寿",""))))))</f>
        <v/>
      </c>
      <c r="Q24" s="140" t="str">
        <f>IF(OR(L24="00:00:00",L24="",L24=" ",L24="　"),"00:00:00",DATEVALUE(IF(LEFT(L24,1)&lt;"A",SUBSTITUTE(CONCATENATE("S",L24),":","/"),SUBSTITUTE(L24,":","/"))))</f>
        <v>00:00:00</v>
      </c>
      <c r="R24" s="10"/>
      <c r="S24" s="22"/>
      <c r="U24" s="25"/>
      <c r="V24">
        <v>19</v>
      </c>
      <c r="W24" t="s">
        <v>100</v>
      </c>
    </row>
    <row r="25" spans="1:23" ht="18" customHeight="1" x14ac:dyDescent="0.2">
      <c r="A25">
        <v>18</v>
      </c>
      <c r="B25" s="195"/>
      <c r="C25" s="38"/>
      <c r="D25" s="156"/>
      <c r="E25" s="158"/>
      <c r="F25" s="159"/>
      <c r="G25" s="160"/>
      <c r="H25" s="163"/>
      <c r="I25" s="156"/>
      <c r="J25" s="193"/>
      <c r="K25" s="162"/>
      <c r="L25" s="189"/>
      <c r="M25" s="142"/>
      <c r="N25" s="159"/>
      <c r="O25" s="168"/>
      <c r="P25" s="142"/>
      <c r="Q25" s="140"/>
      <c r="R25" s="10"/>
      <c r="S25" s="25"/>
      <c r="T25" s="25"/>
      <c r="U25" s="25"/>
      <c r="V25">
        <v>20</v>
      </c>
      <c r="W25" t="s">
        <v>101</v>
      </c>
    </row>
    <row r="26" spans="1:23" ht="12" customHeight="1" x14ac:dyDescent="0.2">
      <c r="A26">
        <v>19</v>
      </c>
      <c r="B26" s="195"/>
      <c r="C26" s="35"/>
      <c r="D26" s="143"/>
      <c r="E26" s="145"/>
      <c r="F26" s="220"/>
      <c r="G26" s="149"/>
      <c r="H26" s="151"/>
      <c r="I26" s="143"/>
      <c r="J26" s="153"/>
      <c r="K26" s="161"/>
      <c r="L26" s="187" t="s">
        <v>20</v>
      </c>
      <c r="M26" s="138" t="str">
        <f ca="1">IF(Q26="00:00:00","",IF(AND(MONTH(Q26)=4,DAY(Q26)=1),ROUND(YEARFRAC(Q26,DATE(IF(MONTH(NOW())&lt;4,YEAR(NOW())-1,YEAR(NOW())),4,1),1),0),ROUNDDOWN(YEARFRAC(Q26,DATE(IF(MONTH(NOW())&lt;4,YEAR(NOW())-1,YEAR(NOW())),4,1),1),0)))</f>
        <v/>
      </c>
      <c r="N26" s="147"/>
      <c r="O26" s="164"/>
      <c r="P26" s="138" t="str">
        <f>IF(Q26="00:00:00","",IF(AND(MONTH(Q26)=4,DAY(Q26)=1),IF(M26=60,"還暦",IF(M26=70,"古希",IF(M26=77,"喜寿",IF(M26&gt;79,"長寿","")))),IF(M26=60,"還暦",IF(M26=70,"古希",IF(M26=77,"喜寿",IF(M26&gt;79,"長寿",""))))))</f>
        <v/>
      </c>
      <c r="Q26" s="140" t="str">
        <f>IF(OR(L26="00:00:00",L26="",L26=" ",L26="　"),"00:00:00",DATEVALUE(IF(LEFT(L26,1)&lt;"A",SUBSTITUTE(CONCATENATE("S",L26),":","/"),SUBSTITUTE(L26,":","/"))))</f>
        <v>00:00:00</v>
      </c>
      <c r="R26" s="10"/>
      <c r="S26" s="25"/>
      <c r="U26" s="25"/>
      <c r="V26">
        <v>21</v>
      </c>
      <c r="W26" t="s">
        <v>102</v>
      </c>
    </row>
    <row r="27" spans="1:23" ht="18" customHeight="1" thickBot="1" x14ac:dyDescent="0.25">
      <c r="A27">
        <v>20</v>
      </c>
      <c r="B27" s="196"/>
      <c r="C27" s="39"/>
      <c r="D27" s="144"/>
      <c r="E27" s="146"/>
      <c r="F27" s="148"/>
      <c r="G27" s="150"/>
      <c r="H27" s="152"/>
      <c r="I27" s="144"/>
      <c r="J27" s="154"/>
      <c r="K27" s="190"/>
      <c r="L27" s="188"/>
      <c r="M27" s="139"/>
      <c r="N27" s="148"/>
      <c r="O27" s="165"/>
      <c r="P27" s="139"/>
      <c r="Q27" s="140"/>
      <c r="R27" s="10"/>
      <c r="S27" s="25"/>
      <c r="T27" s="25"/>
      <c r="U27" s="25"/>
      <c r="V27">
        <v>22</v>
      </c>
      <c r="W27" t="s">
        <v>103</v>
      </c>
    </row>
    <row r="28" spans="1:23" ht="12" customHeight="1" thickTop="1" x14ac:dyDescent="0.2">
      <c r="A28">
        <v>21</v>
      </c>
      <c r="B28" s="194" t="str">
        <f>CONCATENATE(IF(AND(E28&lt;&gt;"",E28&lt;&gt;" ",E28&lt;&gt;"　"),ASC(LEFT(B24,2))+1,""),IF(AND(E28&lt;&gt;"",E28&lt;&gt;" ",E28&lt;&gt;"　"),"　／　 ",""),IF(AND(E28&lt;&gt;"",E28&lt;&gt;" ",E28&lt;&gt;"　"),T2,""))</f>
        <v/>
      </c>
      <c r="C28" s="61"/>
      <c r="D28" s="155"/>
      <c r="E28" s="219"/>
      <c r="F28" s="220"/>
      <c r="G28" s="221"/>
      <c r="H28" s="151"/>
      <c r="I28" s="143"/>
      <c r="J28" s="193"/>
      <c r="K28" s="222"/>
      <c r="L28" s="187" t="s">
        <v>20</v>
      </c>
      <c r="M28" s="141" t="str">
        <f ca="1">IF(Q28="00:00:00","",IF(AND(MONTH(Q28)=4,DAY(Q28)=1),ROUND(YEARFRAC(Q28,DATE(IF(MONTH(NOW())&lt;4,YEAR(NOW())-1,YEAR(NOW())),4,1),1),0),ROUNDDOWN(YEARFRAC(Q28,DATE(IF(MONTH(NOW())&lt;4,YEAR(NOW())-1,YEAR(NOW())),4,1),1),0)))</f>
        <v/>
      </c>
      <c r="N28" s="147"/>
      <c r="O28" s="223"/>
      <c r="P28" s="141" t="str">
        <f>IF(Q28="00:00:00","",IF(AND(MONTH(Q28)=4,DAY(Q28)=1),IF(M28=60,"還暦",IF(M28=70,"古希",IF(M28=77,"喜寿",IF(M28&gt;79,"長寿","")))),IF(M28=60,"還暦",IF(M28=70,"古希",IF(M28=77,"喜寿",IF(M28&gt;79,"長寿",""))))))</f>
        <v/>
      </c>
      <c r="Q28" s="140" t="str">
        <f>IF(OR(L28="00:00:00",L28="",L28=" ",L28="　"),"00:00:00",DATEVALUE(IF(LEFT(L28,1)&lt;"A",SUBSTITUTE(CONCATENATE("S",L28),":","/"),SUBSTITUTE(L28,":","/"))))</f>
        <v>00:00:00</v>
      </c>
      <c r="R28" s="10"/>
      <c r="S28" s="25"/>
      <c r="U28" s="25"/>
      <c r="V28">
        <v>23</v>
      </c>
      <c r="W28" t="s">
        <v>104</v>
      </c>
    </row>
    <row r="29" spans="1:23" ht="18" customHeight="1" x14ac:dyDescent="0.2">
      <c r="A29">
        <v>22</v>
      </c>
      <c r="B29" s="195"/>
      <c r="C29" s="38"/>
      <c r="D29" s="156"/>
      <c r="E29" s="158"/>
      <c r="F29" s="159"/>
      <c r="G29" s="160"/>
      <c r="H29" s="163"/>
      <c r="I29" s="156"/>
      <c r="J29" s="191"/>
      <c r="K29" s="162"/>
      <c r="L29" s="189"/>
      <c r="M29" s="142"/>
      <c r="N29" s="159"/>
      <c r="O29" s="168"/>
      <c r="P29" s="142"/>
      <c r="Q29" s="140"/>
      <c r="R29" s="10"/>
      <c r="T29" s="25"/>
      <c r="U29" s="25"/>
      <c r="V29">
        <v>24</v>
      </c>
      <c r="W29" t="s">
        <v>105</v>
      </c>
    </row>
    <row r="30" spans="1:23" ht="12" customHeight="1" x14ac:dyDescent="0.2">
      <c r="A30">
        <v>23</v>
      </c>
      <c r="B30" s="195"/>
      <c r="C30" s="35"/>
      <c r="D30" s="143"/>
      <c r="E30" s="145"/>
      <c r="F30" s="220"/>
      <c r="G30" s="221"/>
      <c r="H30" s="151"/>
      <c r="I30" s="143"/>
      <c r="J30" s="193"/>
      <c r="K30" s="161"/>
      <c r="L30" s="187" t="s">
        <v>20</v>
      </c>
      <c r="M30" s="138" t="str">
        <f ca="1">IF(Q30="00:00:00","",IF(AND(MONTH(Q30)=4,DAY(Q30)=1),ROUND(YEARFRAC(Q30,DATE(IF(MONTH(NOW())&lt;4,YEAR(NOW())-1,YEAR(NOW())),4,1),1),0),ROUNDDOWN(YEARFRAC(Q30,DATE(IF(MONTH(NOW())&lt;4,YEAR(NOW())-1,YEAR(NOW())),4,1),1),0)))</f>
        <v/>
      </c>
      <c r="N30" s="147"/>
      <c r="O30" s="164"/>
      <c r="P30" s="138" t="str">
        <f>IF(Q30="00:00:00","",IF(AND(MONTH(Q30)=4,DAY(Q30)=1),IF(M30=60,"還暦",IF(M30=70,"古希",IF(M30=77,"喜寿",IF(M30&gt;79,"長寿","")))),IF(M30=60,"還暦",IF(M30=70,"古希",IF(M30=77,"喜寿",IF(M30&gt;79,"長寿",""))))))</f>
        <v/>
      </c>
      <c r="Q30" s="140" t="str">
        <f>IF(OR(L30="00:00:00",L30="",L30=" ",L30="　"),"00:00:00",DATEVALUE(IF(LEFT(L30,1)&lt;"A",SUBSTITUTE(CONCATENATE("S",L30),":","/"),SUBSTITUTE(L30,":","/"))))</f>
        <v>00:00:00</v>
      </c>
      <c r="R30" s="10"/>
      <c r="U30" s="25"/>
      <c r="V30">
        <v>25</v>
      </c>
      <c r="W30" t="s">
        <v>106</v>
      </c>
    </row>
    <row r="31" spans="1:23" ht="18" customHeight="1" thickBot="1" x14ac:dyDescent="0.25">
      <c r="A31">
        <v>24</v>
      </c>
      <c r="B31" s="196"/>
      <c r="C31" s="38"/>
      <c r="D31" s="144"/>
      <c r="E31" s="146"/>
      <c r="F31" s="148"/>
      <c r="G31" s="150"/>
      <c r="H31" s="152"/>
      <c r="I31" s="144"/>
      <c r="J31" s="154"/>
      <c r="K31" s="190"/>
      <c r="L31" s="188"/>
      <c r="M31" s="139"/>
      <c r="N31" s="148"/>
      <c r="O31" s="165"/>
      <c r="P31" s="139"/>
      <c r="Q31" s="140"/>
      <c r="R31" s="10"/>
      <c r="T31" s="25"/>
      <c r="U31" s="25"/>
      <c r="V31">
        <v>26</v>
      </c>
      <c r="W31" t="s">
        <v>107</v>
      </c>
    </row>
    <row r="32" spans="1:23" ht="12" customHeight="1" thickTop="1" x14ac:dyDescent="0.2">
      <c r="A32">
        <v>25</v>
      </c>
      <c r="B32" s="194" t="str">
        <f>CONCATENATE(IF(AND(E32&lt;&gt;"",E32&lt;&gt;" ",E32&lt;&gt;"　"),ASC(LEFT(B28,2))+1,""),IF(AND(E32&lt;&gt;"",E32&lt;&gt;" ",E32&lt;&gt;"　"),"　／　 ",""),IF(AND(E32&lt;&gt;"",E32&lt;&gt;" ",E32&lt;&gt;"　"),T2,""))</f>
        <v/>
      </c>
      <c r="C32" s="40"/>
      <c r="D32" s="155"/>
      <c r="E32" s="157"/>
      <c r="F32" s="200"/>
      <c r="G32" s="201"/>
      <c r="H32" s="151"/>
      <c r="I32" s="143"/>
      <c r="J32" s="192"/>
      <c r="K32" s="186"/>
      <c r="L32" s="187" t="s">
        <v>20</v>
      </c>
      <c r="M32" s="141" t="str">
        <f ca="1">IF(Q32="00:00:00","",IF(AND(MONTH(Q32)=4,DAY(Q32)=1),ROUND(YEARFRAC(Q32,DATE(IF(MONTH(NOW())&lt;4,YEAR(NOW())-1,YEAR(NOW())),4,1),1),0),ROUNDDOWN(YEARFRAC(Q32,DATE(IF(MONTH(NOW())&lt;4,YEAR(NOW())-1,YEAR(NOW())),4,1),1),0)))</f>
        <v/>
      </c>
      <c r="N32" s="147"/>
      <c r="O32" s="217"/>
      <c r="P32" s="141" t="str">
        <f>IF(Q32="00:00:00","",IF(AND(MONTH(Q32)=4,DAY(Q32)=1),IF(M32=60,"還暦",IF(M32=70,"古希",IF(M32=77,"喜寿",IF(M32&gt;79,"長寿","")))),IF(M32=60,"還暦",IF(M32=70,"古希",IF(M32=77,"喜寿",IF(M32&gt;79,"長寿",""))))))</f>
        <v/>
      </c>
      <c r="Q32" s="140" t="str">
        <f>IF(OR(L32="00:00:00",L32="",L32=" ",L32="　"),"00:00:00",DATEVALUE(IF(LEFT(L32,1)&lt;"A",SUBSTITUTE(CONCATENATE("S",L32),":","/"),SUBSTITUTE(L32,":","/"))))</f>
        <v>00:00:00</v>
      </c>
      <c r="R32" s="10"/>
      <c r="U32" s="25"/>
      <c r="V32">
        <v>27</v>
      </c>
      <c r="W32" t="s">
        <v>108</v>
      </c>
    </row>
    <row r="33" spans="1:23" ht="18" customHeight="1" x14ac:dyDescent="0.2">
      <c r="A33">
        <v>26</v>
      </c>
      <c r="B33" s="195"/>
      <c r="C33" s="38"/>
      <c r="D33" s="156"/>
      <c r="E33" s="158"/>
      <c r="F33" s="159"/>
      <c r="G33" s="160"/>
      <c r="H33" s="163"/>
      <c r="I33" s="156"/>
      <c r="J33" s="193"/>
      <c r="K33" s="162"/>
      <c r="L33" s="189"/>
      <c r="M33" s="142"/>
      <c r="N33" s="159"/>
      <c r="O33" s="168"/>
      <c r="P33" s="142"/>
      <c r="Q33" s="140"/>
      <c r="R33" s="10"/>
      <c r="S33" s="25"/>
      <c r="T33" s="25"/>
      <c r="U33" s="25"/>
      <c r="V33">
        <v>28</v>
      </c>
      <c r="W33" t="s">
        <v>109</v>
      </c>
    </row>
    <row r="34" spans="1:23" ht="12" customHeight="1" x14ac:dyDescent="0.2">
      <c r="A34">
        <v>27</v>
      </c>
      <c r="B34" s="195"/>
      <c r="C34" s="35"/>
      <c r="D34" s="143"/>
      <c r="E34" s="145"/>
      <c r="F34" s="147"/>
      <c r="G34" s="149"/>
      <c r="H34" s="151"/>
      <c r="I34" s="143"/>
      <c r="J34" s="153"/>
      <c r="K34" s="161"/>
      <c r="L34" s="187" t="s">
        <v>20</v>
      </c>
      <c r="M34" s="138" t="str">
        <f ca="1">IF(Q34="00:00:00","",IF(AND(MONTH(Q34)=4,DAY(Q34)=1),ROUND(YEARFRAC(Q34,DATE(IF(MONTH(NOW())&lt;4,YEAR(NOW())-1,YEAR(NOW())),4,1),1),0),ROUNDDOWN(YEARFRAC(Q34,DATE(IF(MONTH(NOW())&lt;4,YEAR(NOW())-1,YEAR(NOW())),4,1),1),0)))</f>
        <v/>
      </c>
      <c r="N34" s="147"/>
      <c r="O34" s="164"/>
      <c r="P34" s="138" t="str">
        <f>IF(Q34="00:00:00","",IF(AND(MONTH(Q34)=4,DAY(Q34)=1),IF(M34=60,"還暦",IF(M34=70,"古希",IF(M34=77,"喜寿",IF(M34&gt;79,"長寿","")))),IF(M34=60,"還暦",IF(M34=70,"古希",IF(M34=77,"喜寿",IF(M34&gt;79,"長寿",""))))))</f>
        <v/>
      </c>
      <c r="Q34" s="140" t="str">
        <f>IF(OR(L34="00:00:00",L34="",L34=" ",L34="　"),"00:00:00",DATEVALUE(IF(LEFT(L34,1)&lt;"A",SUBSTITUTE(CONCATENATE("S",L34),":","/"),SUBSTITUTE(L34,":","/"))))</f>
        <v>00:00:00</v>
      </c>
      <c r="R34" s="10"/>
      <c r="S34" s="25"/>
      <c r="U34" s="25"/>
      <c r="V34">
        <v>29</v>
      </c>
      <c r="W34" t="s">
        <v>110</v>
      </c>
    </row>
    <row r="35" spans="1:23" ht="18" customHeight="1" thickBot="1" x14ac:dyDescent="0.25">
      <c r="A35">
        <v>28</v>
      </c>
      <c r="B35" s="196"/>
      <c r="C35" s="39"/>
      <c r="D35" s="144"/>
      <c r="E35" s="146"/>
      <c r="F35" s="148"/>
      <c r="G35" s="150"/>
      <c r="H35" s="152"/>
      <c r="I35" s="144"/>
      <c r="J35" s="154"/>
      <c r="K35" s="190"/>
      <c r="L35" s="188"/>
      <c r="M35" s="139"/>
      <c r="N35" s="148"/>
      <c r="O35" s="165"/>
      <c r="P35" s="139"/>
      <c r="Q35" s="140"/>
      <c r="R35" s="10"/>
      <c r="S35" s="25"/>
      <c r="T35" s="25"/>
      <c r="U35" s="25"/>
      <c r="V35">
        <v>30</v>
      </c>
      <c r="W35" t="s">
        <v>111</v>
      </c>
    </row>
    <row r="36" spans="1:23" ht="12" customHeight="1" thickTop="1" x14ac:dyDescent="0.2">
      <c r="A36">
        <v>29</v>
      </c>
      <c r="B36" s="194" t="str">
        <f>CONCATENATE(IF(AND(E36&lt;&gt;"",E36&lt;&gt;" ",E36&lt;&gt;"　"),ASC(LEFT(B32,2))+1,""),IF(AND(E36&lt;&gt;"",E36&lt;&gt;" ",E36&lt;&gt;"　"),"　／　 ",""),IF(AND(E36&lt;&gt;"",E36&lt;&gt;" ",E36&lt;&gt;"　"),T2,""))</f>
        <v/>
      </c>
      <c r="C36" s="61"/>
      <c r="D36" s="155"/>
      <c r="E36" s="219"/>
      <c r="F36" s="220"/>
      <c r="G36" s="221"/>
      <c r="H36" s="151"/>
      <c r="I36" s="143"/>
      <c r="J36" s="193"/>
      <c r="K36" s="222"/>
      <c r="L36" s="187" t="s">
        <v>20</v>
      </c>
      <c r="M36" s="141" t="str">
        <f ca="1">IF(Q36="00:00:00","",IF(AND(MONTH(Q36)=4,DAY(Q36)=1),ROUND(YEARFRAC(Q36,DATE(IF(MONTH(NOW())&lt;4,YEAR(NOW())-1,YEAR(NOW())),4,1),1),0),ROUNDDOWN(YEARFRAC(Q36,DATE(IF(MONTH(NOW())&lt;4,YEAR(NOW())-1,YEAR(NOW())),4,1),1),0)))</f>
        <v/>
      </c>
      <c r="N36" s="147"/>
      <c r="O36" s="223"/>
      <c r="P36" s="141" t="str">
        <f>IF(Q36="00:00:00","",IF(AND(MONTH(Q36)=4,DAY(Q36)=1),IF(M36=60,"還暦",IF(M36=70,"古希",IF(M36=77,"喜寿",IF(M36&gt;79,"長寿","")))),IF(M36=60,"還暦",IF(M36=70,"古希",IF(M36=77,"喜寿",IF(M36&gt;79,"長寿",""))))))</f>
        <v/>
      </c>
      <c r="Q36" s="140" t="str">
        <f>IF(OR(L36="00:00:00",L36="",L36=" ",L36="　"),"00:00:00",DATEVALUE(IF(LEFT(L36,1)&lt;"A",SUBSTITUTE(CONCATENATE("S",L36),":","/"),SUBSTITUTE(L36,":","/"))))</f>
        <v>00:00:00</v>
      </c>
      <c r="R36" s="10"/>
      <c r="S36" s="25"/>
      <c r="U36" s="25"/>
      <c r="V36">
        <v>31</v>
      </c>
      <c r="W36" t="s">
        <v>112</v>
      </c>
    </row>
    <row r="37" spans="1:23" ht="18" customHeight="1" x14ac:dyDescent="0.2">
      <c r="A37">
        <v>30</v>
      </c>
      <c r="B37" s="195"/>
      <c r="C37" s="38"/>
      <c r="D37" s="156"/>
      <c r="E37" s="158"/>
      <c r="F37" s="159"/>
      <c r="G37" s="160"/>
      <c r="H37" s="163"/>
      <c r="I37" s="156"/>
      <c r="J37" s="191"/>
      <c r="K37" s="162"/>
      <c r="L37" s="189"/>
      <c r="M37" s="142"/>
      <c r="N37" s="159"/>
      <c r="O37" s="168"/>
      <c r="P37" s="142"/>
      <c r="Q37" s="140"/>
      <c r="R37" s="10"/>
      <c r="S37" s="25"/>
      <c r="T37" s="25"/>
      <c r="U37" s="25"/>
      <c r="V37">
        <v>32</v>
      </c>
      <c r="W37" t="s">
        <v>113</v>
      </c>
    </row>
    <row r="38" spans="1:23" ht="12" customHeight="1" x14ac:dyDescent="0.2">
      <c r="A38">
        <v>31</v>
      </c>
      <c r="B38" s="195"/>
      <c r="C38" s="35"/>
      <c r="D38" s="143"/>
      <c r="E38" s="145"/>
      <c r="F38" s="220"/>
      <c r="G38" s="221"/>
      <c r="H38" s="151"/>
      <c r="I38" s="143"/>
      <c r="J38" s="193"/>
      <c r="K38" s="161"/>
      <c r="L38" s="187" t="s">
        <v>20</v>
      </c>
      <c r="M38" s="138" t="str">
        <f ca="1">IF(Q38="00:00:00","",IF(AND(MONTH(Q38)=4,DAY(Q38)=1),ROUND(YEARFRAC(Q38,DATE(IF(MONTH(NOW())&lt;4,YEAR(NOW())-1,YEAR(NOW())),4,1),1),0),ROUNDDOWN(YEARFRAC(Q38,DATE(IF(MONTH(NOW())&lt;4,YEAR(NOW())-1,YEAR(NOW())),4,1),1),0)))</f>
        <v/>
      </c>
      <c r="N38" s="147"/>
      <c r="O38" s="164"/>
      <c r="P38" s="138" t="str">
        <f>IF(Q38="00:00:00","",IF(AND(MONTH(Q38)=4,DAY(Q38)=1),IF(M38=60,"還暦",IF(M38=70,"古希",IF(M38=77,"喜寿",IF(M38&gt;79,"長寿","")))),IF(M38=60,"還暦",IF(M38=70,"古希",IF(M38=77,"喜寿",IF(M38&gt;79,"長寿",""))))))</f>
        <v/>
      </c>
      <c r="Q38" s="140" t="str">
        <f>IF(OR(L38="00:00:00",L38="",L38=" ",L38="　"),"00:00:00",DATEVALUE(IF(LEFT(L38,1)&lt;"A",SUBSTITUTE(CONCATENATE("S",L38),":","/"),SUBSTITUTE(L38,":","/"))))</f>
        <v>00:00:00</v>
      </c>
      <c r="R38" s="10"/>
      <c r="S38" s="25"/>
      <c r="U38" s="25"/>
      <c r="V38">
        <v>33</v>
      </c>
      <c r="W38" t="s">
        <v>114</v>
      </c>
    </row>
    <row r="39" spans="1:23" ht="18" customHeight="1" thickBot="1" x14ac:dyDescent="0.25">
      <c r="A39">
        <v>32</v>
      </c>
      <c r="B39" s="196"/>
      <c r="C39" s="38"/>
      <c r="D39" s="144"/>
      <c r="E39" s="146"/>
      <c r="F39" s="148"/>
      <c r="G39" s="150"/>
      <c r="H39" s="152"/>
      <c r="I39" s="144"/>
      <c r="J39" s="154"/>
      <c r="K39" s="190"/>
      <c r="L39" s="188"/>
      <c r="M39" s="139"/>
      <c r="N39" s="148"/>
      <c r="O39" s="165"/>
      <c r="P39" s="139"/>
      <c r="Q39" s="140"/>
      <c r="R39" s="10"/>
      <c r="S39" s="25"/>
      <c r="T39" s="25"/>
      <c r="U39" s="25"/>
      <c r="V39">
        <v>34</v>
      </c>
      <c r="W39" t="s">
        <v>115</v>
      </c>
    </row>
    <row r="40" spans="1:23" ht="12" customHeight="1" thickTop="1" x14ac:dyDescent="0.2">
      <c r="A40">
        <v>33</v>
      </c>
      <c r="B40" s="194" t="str">
        <f>CONCATENATE(IF(AND(E40&lt;&gt;"",E40&lt;&gt;" ",E40&lt;&gt;"　"),ASC(LEFT(B36,2))+1,""),IF(AND(E40&lt;&gt;"",E40&lt;&gt;" ",E40&lt;&gt;"　"),"　／　 ",""),IF(AND(E40&lt;&gt;"",E40&lt;&gt;" ",E40&lt;&gt;"　"),T2,""))</f>
        <v/>
      </c>
      <c r="C40" s="40"/>
      <c r="D40" s="155"/>
      <c r="E40" s="157"/>
      <c r="F40" s="200"/>
      <c r="G40" s="201"/>
      <c r="H40" s="151"/>
      <c r="I40" s="143"/>
      <c r="J40" s="153"/>
      <c r="K40" s="161"/>
      <c r="L40" s="187" t="s">
        <v>20</v>
      </c>
      <c r="M40" s="141" t="str">
        <f ca="1">IF(Q40="00:00:00","",IF(AND(MONTH(Q40)=4,DAY(Q40)=1),ROUND(YEARFRAC(Q40,DATE(IF(MONTH(NOW())&lt;4,YEAR(NOW())-1,YEAR(NOW())),4,1),1),0),ROUNDDOWN(YEARFRAC(Q40,DATE(IF(MONTH(NOW())&lt;4,YEAR(NOW())-1,YEAR(NOW())),4,1),1),0)))</f>
        <v/>
      </c>
      <c r="N40" s="147"/>
      <c r="O40" s="164"/>
      <c r="P40" s="141" t="str">
        <f>IF(Q40="00:00:00","",IF(AND(MONTH(Q40)=4,DAY(Q40)=1),IF(M40=60,"還暦",IF(M40=70,"古希",IF(M40=77,"喜寿",IF(M40&gt;79,"長寿","")))),IF(M40=60,"還暦",IF(M40=70,"古希",IF(M40=77,"喜寿",IF(M40&gt;79,"長寿",""))))))</f>
        <v/>
      </c>
      <c r="Q40" s="140" t="str">
        <f>IF(OR(L40="00:00:00",L40="",L40=" ",L40="　"),"00:00:00",DATEVALUE(IF(LEFT(L40,1)&lt;"A",SUBSTITUTE(CONCATENATE("S",L40),":","/"),SUBSTITUTE(L40,":","/"))))</f>
        <v>00:00:00</v>
      </c>
      <c r="R40" s="10"/>
      <c r="S40" s="25"/>
      <c r="U40" s="25"/>
      <c r="V40">
        <v>35</v>
      </c>
      <c r="W40" t="s">
        <v>116</v>
      </c>
    </row>
    <row r="41" spans="1:23" ht="18" customHeight="1" x14ac:dyDescent="0.2">
      <c r="A41">
        <v>34</v>
      </c>
      <c r="B41" s="195"/>
      <c r="C41" s="38"/>
      <c r="D41" s="156"/>
      <c r="E41" s="158"/>
      <c r="F41" s="159"/>
      <c r="G41" s="160"/>
      <c r="H41" s="163"/>
      <c r="I41" s="156"/>
      <c r="J41" s="193"/>
      <c r="K41" s="162"/>
      <c r="L41" s="189"/>
      <c r="M41" s="142"/>
      <c r="N41" s="159"/>
      <c r="O41" s="168"/>
      <c r="P41" s="142"/>
      <c r="Q41" s="140"/>
      <c r="R41" s="10"/>
      <c r="S41" s="25"/>
      <c r="T41" s="25"/>
      <c r="U41" s="25"/>
      <c r="V41">
        <v>36</v>
      </c>
      <c r="W41" t="s">
        <v>117</v>
      </c>
    </row>
    <row r="42" spans="1:23" ht="12" customHeight="1" x14ac:dyDescent="0.2">
      <c r="A42">
        <v>35</v>
      </c>
      <c r="B42" s="195"/>
      <c r="C42" s="35"/>
      <c r="D42" s="143"/>
      <c r="E42" s="145"/>
      <c r="F42" s="220"/>
      <c r="G42" s="221"/>
      <c r="H42" s="151"/>
      <c r="I42" s="143"/>
      <c r="J42" s="153"/>
      <c r="K42" s="161"/>
      <c r="L42" s="187" t="s">
        <v>20</v>
      </c>
      <c r="M42" s="138" t="str">
        <f ca="1">IF(Q42="00:00:00","",IF(AND(MONTH(Q42)=4,DAY(Q42)=1),ROUND(YEARFRAC(Q42,DATE(IF(MONTH(NOW())&lt;4,YEAR(NOW())-1,YEAR(NOW())),4,1),1),0),ROUNDDOWN(YEARFRAC(Q42,DATE(IF(MONTH(NOW())&lt;4,YEAR(NOW())-1,YEAR(NOW())),4,1),1),0)))</f>
        <v/>
      </c>
      <c r="N42" s="147"/>
      <c r="O42" s="164"/>
      <c r="P42" s="138" t="str">
        <f>IF(Q42="00:00:00","",IF(AND(MONTH(Q42)=4,DAY(Q42)=1),IF(M42=60,"還暦",IF(M42=70,"古希",IF(M42=77,"喜寿",IF(M42&gt;79,"長寿","")))),IF(M42=60,"還暦",IF(M42=70,"古希",IF(M42=77,"喜寿",IF(M42&gt;79,"長寿",""))))))</f>
        <v/>
      </c>
      <c r="Q42" s="140" t="str">
        <f>IF(OR(L42="00:00:00",L42="",L42=" ",L42="　"),"00:00:00",DATEVALUE(IF(LEFT(L42,1)&lt;"A",SUBSTITUTE(CONCATENATE("S",L42),":","/"),SUBSTITUTE(L42,":","/"))))</f>
        <v>00:00:00</v>
      </c>
      <c r="R42" s="10"/>
      <c r="S42" s="25"/>
      <c r="U42" s="25"/>
      <c r="V42">
        <v>37</v>
      </c>
      <c r="W42" t="s">
        <v>118</v>
      </c>
    </row>
    <row r="43" spans="1:23" ht="18" customHeight="1" thickBot="1" x14ac:dyDescent="0.25">
      <c r="A43">
        <v>36</v>
      </c>
      <c r="B43" s="196"/>
      <c r="C43" s="38"/>
      <c r="D43" s="144"/>
      <c r="E43" s="146"/>
      <c r="F43" s="148"/>
      <c r="G43" s="150"/>
      <c r="H43" s="152"/>
      <c r="I43" s="144"/>
      <c r="J43" s="154"/>
      <c r="K43" s="190"/>
      <c r="L43" s="188"/>
      <c r="M43" s="139"/>
      <c r="N43" s="148"/>
      <c r="O43" s="165"/>
      <c r="P43" s="139"/>
      <c r="Q43" s="140"/>
      <c r="R43" s="10"/>
      <c r="S43" s="25"/>
      <c r="T43" s="25"/>
      <c r="U43" s="25"/>
      <c r="V43">
        <v>38</v>
      </c>
      <c r="W43" t="s">
        <v>119</v>
      </c>
    </row>
    <row r="44" spans="1:23" ht="12" customHeight="1" thickTop="1" x14ac:dyDescent="0.2">
      <c r="A44">
        <v>37</v>
      </c>
      <c r="B44" s="194" t="str">
        <f>CONCATENATE(IF(AND(E44&lt;&gt;"",E44&lt;&gt;" ",E44&lt;&gt;"　"),ASC(LEFT(B40,2))+1,""),IF(AND(E44&lt;&gt;"",E44&lt;&gt;" ",E44&lt;&gt;"　"),"　／　 ",""),IF(AND(E44&lt;&gt;"",E44&lt;&gt;" ",E44&lt;&gt;"　"),T2,""))</f>
        <v/>
      </c>
      <c r="C44" s="40"/>
      <c r="D44" s="155"/>
      <c r="E44" s="157"/>
      <c r="F44" s="200"/>
      <c r="G44" s="201"/>
      <c r="H44" s="151"/>
      <c r="I44" s="143"/>
      <c r="J44" s="153"/>
      <c r="K44" s="161"/>
      <c r="L44" s="187" t="s">
        <v>20</v>
      </c>
      <c r="M44" s="141" t="str">
        <f ca="1">IF(Q44="00:00:00","",IF(AND(MONTH(Q44)=4,DAY(Q44)=1),ROUND(YEARFRAC(Q44,DATE(IF(MONTH(NOW())&lt;4,YEAR(NOW())-1,YEAR(NOW())),4,1),1),0),ROUNDDOWN(YEARFRAC(Q44,DATE(IF(MONTH(NOW())&lt;4,YEAR(NOW())-1,YEAR(NOW())),4,1),1),0)))</f>
        <v/>
      </c>
      <c r="N44" s="147"/>
      <c r="O44" s="164"/>
      <c r="P44" s="141" t="str">
        <f>IF(Q44="00:00:00","",IF(AND(MONTH(Q44)=4,DAY(Q44)=1),IF(M44=60,"還暦",IF(M44=70,"古希",IF(M44=77,"喜寿",IF(M44&gt;79,"長寿","")))),IF(M44=60,"還暦",IF(M44=70,"古希",IF(M44=77,"喜寿",IF(M44&gt;79,"長寿",""))))))</f>
        <v/>
      </c>
      <c r="Q44" s="140" t="str">
        <f>IF(OR(L44="00:00:00",L44="",L44=" ",L44="　"),"00:00:00",DATEVALUE(IF(LEFT(L44,1)&lt;"A",SUBSTITUTE(CONCATENATE("S",L44),":","/"),SUBSTITUTE(L44,":","/"))))</f>
        <v>00:00:00</v>
      </c>
      <c r="R44" s="10"/>
      <c r="S44" s="25"/>
      <c r="U44" s="25"/>
      <c r="V44">
        <v>39</v>
      </c>
      <c r="W44" t="s">
        <v>120</v>
      </c>
    </row>
    <row r="45" spans="1:23" ht="18" customHeight="1" x14ac:dyDescent="0.2">
      <c r="A45">
        <v>38</v>
      </c>
      <c r="B45" s="195"/>
      <c r="C45" s="38"/>
      <c r="D45" s="156"/>
      <c r="E45" s="158"/>
      <c r="F45" s="159"/>
      <c r="G45" s="160"/>
      <c r="H45" s="163"/>
      <c r="I45" s="156"/>
      <c r="J45" s="191"/>
      <c r="K45" s="162"/>
      <c r="L45" s="189"/>
      <c r="M45" s="142"/>
      <c r="N45" s="159"/>
      <c r="O45" s="168"/>
      <c r="P45" s="142"/>
      <c r="Q45" s="140"/>
      <c r="R45" s="10"/>
      <c r="S45" s="25"/>
      <c r="T45" s="25"/>
      <c r="U45" s="25"/>
      <c r="V45">
        <v>40</v>
      </c>
      <c r="W45" t="s">
        <v>121</v>
      </c>
    </row>
    <row r="46" spans="1:23" ht="12" customHeight="1" x14ac:dyDescent="0.2">
      <c r="A46">
        <v>39</v>
      </c>
      <c r="B46" s="195"/>
      <c r="C46" s="35"/>
      <c r="D46" s="143"/>
      <c r="E46" s="145"/>
      <c r="F46" s="220"/>
      <c r="G46" s="221"/>
      <c r="H46" s="151"/>
      <c r="I46" s="143"/>
      <c r="J46" s="193"/>
      <c r="K46" s="161"/>
      <c r="L46" s="187" t="s">
        <v>20</v>
      </c>
      <c r="M46" s="138" t="str">
        <f ca="1">IF(Q46="00:00:00","",IF(AND(MONTH(Q46)=4,DAY(Q46)=1),ROUND(YEARFRAC(Q46,DATE(IF(MONTH(NOW())&lt;4,YEAR(NOW())-1,YEAR(NOW())),4,1),1),0),ROUNDDOWN(YEARFRAC(Q46,DATE(IF(MONTH(NOW())&lt;4,YEAR(NOW())-1,YEAR(NOW())),4,1),1),0)))</f>
        <v/>
      </c>
      <c r="N46" s="147"/>
      <c r="O46" s="164"/>
      <c r="P46" s="138" t="str">
        <f>IF(Q46="00:00:00","",IF(AND(MONTH(Q46)=4,DAY(Q46)=1),IF(M46=60,"還暦",IF(M46=70,"古希",IF(M46=77,"喜寿",IF(M46&gt;79,"長寿","")))),IF(M46=60,"還暦",IF(M46=70,"古希",IF(M46=77,"喜寿",IF(M46&gt;79,"長寿",""))))))</f>
        <v/>
      </c>
      <c r="Q46" s="140" t="str">
        <f>IF(OR(L46="00:00:00",L46="",L46=" ",L46="　"),"00:00:00",DATEVALUE(IF(LEFT(L46,1)&lt;"A",SUBSTITUTE(CONCATENATE("S",L46),":","/"),SUBSTITUTE(L46,":","/"))))</f>
        <v>00:00:00</v>
      </c>
      <c r="R46" s="10"/>
      <c r="S46" s="25"/>
      <c r="U46" s="25"/>
      <c r="V46">
        <v>41</v>
      </c>
      <c r="W46" t="s">
        <v>122</v>
      </c>
    </row>
    <row r="47" spans="1:23" ht="18" customHeight="1" thickBot="1" x14ac:dyDescent="0.25">
      <c r="A47">
        <v>40</v>
      </c>
      <c r="B47" s="196"/>
      <c r="C47" s="38"/>
      <c r="D47" s="144"/>
      <c r="E47" s="146"/>
      <c r="F47" s="148"/>
      <c r="G47" s="150"/>
      <c r="H47" s="152"/>
      <c r="I47" s="144"/>
      <c r="J47" s="154"/>
      <c r="K47" s="190"/>
      <c r="L47" s="188"/>
      <c r="M47" s="139"/>
      <c r="N47" s="148"/>
      <c r="O47" s="165"/>
      <c r="P47" s="139"/>
      <c r="Q47" s="140"/>
      <c r="R47" s="10"/>
      <c r="S47" s="25"/>
      <c r="T47" s="25"/>
      <c r="U47" s="25"/>
      <c r="V47">
        <v>42</v>
      </c>
      <c r="W47" t="s">
        <v>123</v>
      </c>
    </row>
    <row r="48" spans="1:23" ht="12" customHeight="1" thickTop="1" x14ac:dyDescent="0.2">
      <c r="A48">
        <v>41</v>
      </c>
      <c r="B48" s="194" t="str">
        <f>CONCATENATE(IF(AND(E48&lt;&gt;"",E48&lt;&gt;" ",E48&lt;&gt;"　"),ASC(LEFT(B44,2))+1,""),IF(AND(E48&lt;&gt;"",E48&lt;&gt;" ",E48&lt;&gt;"　"),"　／　 ",""),IF(AND(E48&lt;&gt;"",E48&lt;&gt;" ",E48&lt;&gt;"　"),T2,""))</f>
        <v/>
      </c>
      <c r="C48" s="40"/>
      <c r="D48" s="155"/>
      <c r="E48" s="157"/>
      <c r="F48" s="200"/>
      <c r="G48" s="201"/>
      <c r="H48" s="151"/>
      <c r="I48" s="143"/>
      <c r="J48" s="153"/>
      <c r="K48" s="161"/>
      <c r="L48" s="187" t="s">
        <v>20</v>
      </c>
      <c r="M48" s="141" t="str">
        <f ca="1">IF(Q48="00:00:00","",IF(AND(MONTH(Q48)=4,DAY(Q48)=1),ROUND(YEARFRAC(Q48,DATE(IF(MONTH(NOW())&lt;4,YEAR(NOW())-1,YEAR(NOW())),4,1),1),0),ROUNDDOWN(YEARFRAC(Q48,DATE(IF(MONTH(NOW())&lt;4,YEAR(NOW())-1,YEAR(NOW())),4,1),1),0)))</f>
        <v/>
      </c>
      <c r="N48" s="147"/>
      <c r="O48" s="164"/>
      <c r="P48" s="141" t="str">
        <f>IF(Q48="00:00:00","",IF(AND(MONTH(Q48)=4,DAY(Q48)=1),IF(M48=60,"還暦",IF(M48=70,"古希",IF(M48=77,"喜寿",IF(M48&gt;79,"長寿","")))),IF(M48=60,"還暦",IF(M48=70,"古希",IF(M48=77,"喜寿",IF(M48&gt;79,"長寿",""))))))</f>
        <v/>
      </c>
      <c r="Q48" s="140" t="str">
        <f>IF(OR(L48="00:00:00",L48="",L48=" ",L48="　"),"00:00:00",DATEVALUE(IF(LEFT(L48,1)&lt;"A",SUBSTITUTE(CONCATENATE("S",L48),":","/"),SUBSTITUTE(L48,":","/"))))</f>
        <v>00:00:00</v>
      </c>
      <c r="R48" s="10"/>
      <c r="S48" s="25"/>
      <c r="U48" s="25"/>
      <c r="V48">
        <v>43</v>
      </c>
      <c r="W48" t="s">
        <v>124</v>
      </c>
    </row>
    <row r="49" spans="1:23" ht="18" customHeight="1" x14ac:dyDescent="0.2">
      <c r="A49">
        <v>42</v>
      </c>
      <c r="B49" s="195"/>
      <c r="C49" s="38"/>
      <c r="D49" s="156"/>
      <c r="E49" s="158"/>
      <c r="F49" s="159"/>
      <c r="G49" s="160"/>
      <c r="H49" s="163"/>
      <c r="I49" s="156"/>
      <c r="J49" s="193"/>
      <c r="K49" s="162"/>
      <c r="L49" s="189"/>
      <c r="M49" s="142"/>
      <c r="N49" s="159"/>
      <c r="O49" s="168"/>
      <c r="P49" s="142"/>
      <c r="Q49" s="140"/>
      <c r="R49" s="10"/>
      <c r="S49" s="25"/>
      <c r="T49" s="25"/>
      <c r="U49" s="25"/>
      <c r="V49">
        <v>44</v>
      </c>
      <c r="W49" t="s">
        <v>125</v>
      </c>
    </row>
    <row r="50" spans="1:23" ht="12" customHeight="1" x14ac:dyDescent="0.2">
      <c r="A50">
        <v>43</v>
      </c>
      <c r="B50" s="195"/>
      <c r="C50" s="35"/>
      <c r="D50" s="143"/>
      <c r="E50" s="145"/>
      <c r="F50" s="220"/>
      <c r="G50" s="221"/>
      <c r="H50" s="151"/>
      <c r="I50" s="143"/>
      <c r="J50" s="153"/>
      <c r="K50" s="161"/>
      <c r="L50" s="187" t="s">
        <v>20</v>
      </c>
      <c r="M50" s="138" t="str">
        <f ca="1">IF(Q50="00:00:00","",IF(AND(MONTH(Q50)=4,DAY(Q50)=1),ROUND(YEARFRAC(Q50,DATE(IF(MONTH(NOW())&lt;4,YEAR(NOW())-1,YEAR(NOW())),4,1),1),0),ROUNDDOWN(YEARFRAC(Q50,DATE(IF(MONTH(NOW())&lt;4,YEAR(NOW())-1,YEAR(NOW())),4,1),1),0)))</f>
        <v/>
      </c>
      <c r="N50" s="147"/>
      <c r="O50" s="164"/>
      <c r="P50" s="138" t="str">
        <f>IF(Q50="00:00:00","",IF(AND(MONTH(Q50)=4,DAY(Q50)=1),IF(M50=60,"還暦",IF(M50=70,"古希",IF(M50=77,"喜寿",IF(M50&gt;79,"長寿","")))),IF(M50=60,"還暦",IF(M50=70,"古希",IF(M50=77,"喜寿",IF(M50&gt;79,"長寿",""))))))</f>
        <v/>
      </c>
      <c r="Q50" s="140" t="str">
        <f>IF(OR(L50="00:00:00",L50="",L50=" ",L50="　"),"00:00:00",DATEVALUE(IF(LEFT(L50,1)&lt;"A",SUBSTITUTE(CONCATENATE("S",L50),":","/"),SUBSTITUTE(L50,":","/"))))</f>
        <v>00:00:00</v>
      </c>
      <c r="R50" s="10"/>
      <c r="S50" s="25"/>
      <c r="U50" s="25"/>
      <c r="V50">
        <v>45</v>
      </c>
      <c r="W50" t="s">
        <v>126</v>
      </c>
    </row>
    <row r="51" spans="1:23" ht="18" customHeight="1" thickBot="1" x14ac:dyDescent="0.25">
      <c r="A51">
        <v>44</v>
      </c>
      <c r="B51" s="196"/>
      <c r="C51" s="38"/>
      <c r="D51" s="144"/>
      <c r="E51" s="146"/>
      <c r="F51" s="148"/>
      <c r="G51" s="150"/>
      <c r="H51" s="152"/>
      <c r="I51" s="144"/>
      <c r="J51" s="154"/>
      <c r="K51" s="190"/>
      <c r="L51" s="188"/>
      <c r="M51" s="139"/>
      <c r="N51" s="148"/>
      <c r="O51" s="165"/>
      <c r="P51" s="139"/>
      <c r="Q51" s="140"/>
      <c r="R51" s="10"/>
      <c r="S51" s="25"/>
      <c r="T51" s="25"/>
      <c r="U51" s="25"/>
      <c r="V51">
        <v>46</v>
      </c>
      <c r="W51" t="s">
        <v>127</v>
      </c>
    </row>
    <row r="52" spans="1:23" ht="12" customHeight="1" thickTop="1" x14ac:dyDescent="0.2">
      <c r="A52">
        <v>45</v>
      </c>
      <c r="B52" s="194" t="str">
        <f>CONCATENATE(IF(AND(E52&lt;&gt;"",E52&lt;&gt;" ",E52&lt;&gt;"　"),ASC(LEFT(B48,2))+1,""),IF(AND(E52&lt;&gt;"",E52&lt;&gt;" ",E52&lt;&gt;"　"),"　／　 ",""),IF(AND(E52&lt;&gt;"",E52&lt;&gt;" ",E52&lt;&gt;"　"),T2,""))</f>
        <v/>
      </c>
      <c r="C52" s="40"/>
      <c r="D52" s="155"/>
      <c r="E52" s="157"/>
      <c r="F52" s="200"/>
      <c r="G52" s="201"/>
      <c r="H52" s="151"/>
      <c r="I52" s="143"/>
      <c r="J52" s="153"/>
      <c r="K52" s="161"/>
      <c r="L52" s="187" t="s">
        <v>20</v>
      </c>
      <c r="M52" s="141" t="str">
        <f ca="1">IF(Q52="00:00:00","",IF(AND(MONTH(Q52)=4,DAY(Q52)=1),ROUND(YEARFRAC(Q52,DATE(IF(MONTH(NOW())&lt;4,YEAR(NOW())-1,YEAR(NOW())),4,1),1),0),ROUNDDOWN(YEARFRAC(Q52,DATE(IF(MONTH(NOW())&lt;4,YEAR(NOW())-1,YEAR(NOW())),4,1),1),0)))</f>
        <v/>
      </c>
      <c r="N52" s="147"/>
      <c r="O52" s="164"/>
      <c r="P52" s="141" t="str">
        <f>IF(Q52="00:00:00","",IF(AND(MONTH(Q52)=4,DAY(Q52)=1),IF(M52=60,"還暦",IF(M52=70,"古希",IF(M52=77,"喜寿",IF(M52&gt;79,"長寿","")))),IF(M52=60,"還暦",IF(M52=70,"古希",IF(M52=77,"喜寿",IF(M52&gt;79,"長寿",""))))))</f>
        <v/>
      </c>
      <c r="Q52" s="140" t="str">
        <f>IF(OR(L52="00:00:00",L52="",L52=" ",L52="　"),"00:00:00",DATEVALUE(IF(LEFT(L52,1)&lt;"A",SUBSTITUTE(CONCATENATE("S",L52),":","/"),SUBSTITUTE(L52,":","/"))))</f>
        <v>00:00:00</v>
      </c>
      <c r="R52" s="10"/>
      <c r="S52" s="25"/>
      <c r="U52" s="25"/>
      <c r="V52">
        <v>47</v>
      </c>
      <c r="W52" t="s">
        <v>128</v>
      </c>
    </row>
    <row r="53" spans="1:23" ht="18" customHeight="1" x14ac:dyDescent="0.2">
      <c r="A53">
        <v>46</v>
      </c>
      <c r="B53" s="195"/>
      <c r="C53" s="38"/>
      <c r="D53" s="156"/>
      <c r="E53" s="158"/>
      <c r="F53" s="159"/>
      <c r="G53" s="160"/>
      <c r="H53" s="163"/>
      <c r="I53" s="156"/>
      <c r="J53" s="191"/>
      <c r="K53" s="162"/>
      <c r="L53" s="189"/>
      <c r="M53" s="142"/>
      <c r="N53" s="159"/>
      <c r="O53" s="168"/>
      <c r="P53" s="142"/>
      <c r="Q53" s="140"/>
      <c r="R53" s="10"/>
      <c r="S53" s="10"/>
      <c r="T53" s="25"/>
      <c r="U53" s="25"/>
    </row>
    <row r="54" spans="1:23" ht="12" customHeight="1" x14ac:dyDescent="0.2">
      <c r="A54">
        <v>47</v>
      </c>
      <c r="B54" s="195"/>
      <c r="C54" s="35"/>
      <c r="D54" s="262"/>
      <c r="E54" s="145"/>
      <c r="F54" s="147"/>
      <c r="G54" s="149"/>
      <c r="H54" s="151"/>
      <c r="I54" s="143"/>
      <c r="J54" s="153"/>
      <c r="K54" s="161"/>
      <c r="L54" s="187" t="s">
        <v>20</v>
      </c>
      <c r="M54" s="138" t="str">
        <f ca="1">IF(Q54="00:00:00","",IF(AND(MONTH(Q54)=4,DAY(Q54)=1),ROUND(YEARFRAC(Q54,DATE(IF(MONTH(NOW())&lt;4,YEAR(NOW())-1,YEAR(NOW())),4,1),1),0),ROUNDDOWN(YEARFRAC(Q54,DATE(IF(MONTH(NOW())&lt;4,YEAR(NOW())-1,YEAR(NOW())),4,1),1),0)))</f>
        <v/>
      </c>
      <c r="N54" s="147"/>
      <c r="O54" s="164"/>
      <c r="P54" s="138" t="str">
        <f>IF(Q54="00:00:00","",IF(AND(MONTH(Q54)=4,DAY(Q54)=1),IF(M54=60,"還暦",IF(M54=70,"古希",IF(M54=77,"喜寿",IF(M54&gt;79,"長寿","")))),IF(M54=60,"還暦",IF(M54=70,"古希",IF(M54=77,"喜寿",IF(M54&gt;79,"長寿",""))))))</f>
        <v/>
      </c>
      <c r="Q54" s="140" t="str">
        <f>IF(OR(L54="00:00:00",L54="",L54=" ",L54="　"),"00:00:00",DATEVALUE(IF(LEFT(L54,1)&lt;"A",SUBSTITUTE(CONCATENATE("S",L54),":","/"),SUBSTITUTE(L54,":","/"))))</f>
        <v>00:00:00</v>
      </c>
      <c r="R54" s="10"/>
      <c r="S54" s="10"/>
      <c r="U54" s="25"/>
    </row>
    <row r="55" spans="1:23" ht="18" customHeight="1" thickBot="1" x14ac:dyDescent="0.25">
      <c r="A55">
        <v>48</v>
      </c>
      <c r="B55" s="247"/>
      <c r="C55" s="38"/>
      <c r="D55" s="263"/>
      <c r="E55" s="158"/>
      <c r="F55" s="159"/>
      <c r="G55" s="160"/>
      <c r="H55" s="163"/>
      <c r="I55" s="156"/>
      <c r="J55" s="191"/>
      <c r="K55" s="162"/>
      <c r="L55" s="189"/>
      <c r="M55" s="142"/>
      <c r="N55" s="148"/>
      <c r="O55" s="168"/>
      <c r="P55" s="142"/>
      <c r="Q55" s="140"/>
      <c r="R55" s="10"/>
      <c r="S55" s="10"/>
      <c r="T55" s="25"/>
      <c r="U55" s="25"/>
    </row>
    <row r="56" spans="1:23" ht="18" customHeight="1" thickTop="1" x14ac:dyDescent="0.2">
      <c r="B56" s="231" t="s">
        <v>67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30"/>
      <c r="R56" s="10"/>
      <c r="S56" s="10"/>
      <c r="T56" s="25"/>
      <c r="U56" s="25"/>
    </row>
    <row r="57" spans="1:23" ht="19.5" customHeight="1" x14ac:dyDescent="0.2">
      <c r="B57" s="31" t="s">
        <v>66</v>
      </c>
      <c r="C57" s="27"/>
      <c r="D57" s="10"/>
      <c r="E57" s="10"/>
      <c r="F57" s="22"/>
      <c r="G57" s="22"/>
      <c r="H57" s="10"/>
      <c r="I57" s="22"/>
      <c r="J57" s="22"/>
      <c r="K57" s="10"/>
      <c r="L57" s="10"/>
      <c r="M57" s="10"/>
      <c r="N57" s="10"/>
      <c r="O57" s="10"/>
      <c r="P57" s="10"/>
      <c r="Q57" s="2"/>
      <c r="R57" s="10"/>
      <c r="S57" s="10"/>
      <c r="T57" s="29"/>
      <c r="U57" s="25"/>
    </row>
    <row r="58" spans="1:23" ht="27.75" customHeight="1" x14ac:dyDescent="0.2">
      <c r="B58" s="232" t="str">
        <f>B1</f>
        <v>様式１　　第　４９　回　全日本レディースソフトテニス個人戦大会　申込書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14"/>
      <c r="R58" s="24"/>
      <c r="S58" s="24"/>
      <c r="T58" s="24"/>
      <c r="U58" s="25"/>
    </row>
    <row r="59" spans="1:23" ht="23.25" customHeight="1" x14ac:dyDescent="0.2">
      <c r="B59" s="233" t="str">
        <f>IF($B$2=0,"",$B$2)</f>
        <v>種別　（ はぎ</v>
      </c>
      <c r="C59" s="229"/>
      <c r="D59" s="52" t="str">
        <f>D2</f>
        <v>）（</v>
      </c>
      <c r="E59" s="53" t="str">
        <f>IF($E$2=0,"",$E$2)</f>
        <v/>
      </c>
      <c r="F59" s="98" t="str">
        <f>F2</f>
        <v>支部　）</v>
      </c>
      <c r="G59" s="99"/>
      <c r="H59" s="99"/>
      <c r="I59" s="54"/>
      <c r="J59" s="55"/>
      <c r="K59" s="55"/>
      <c r="L59" s="55"/>
      <c r="M59" s="56" t="str">
        <f>M2</f>
        <v>令和</v>
      </c>
      <c r="N59" s="57" t="str">
        <f>N2</f>
        <v>年</v>
      </c>
      <c r="O59" s="57" t="str">
        <f>O2</f>
        <v>月</v>
      </c>
      <c r="P59" s="57" t="str">
        <f>P2</f>
        <v>日</v>
      </c>
      <c r="R59" s="26"/>
      <c r="S59" s="25"/>
      <c r="T59" s="25"/>
      <c r="U59" s="25"/>
    </row>
    <row r="60" spans="1:23" ht="13.5" customHeight="1" x14ac:dyDescent="0.2">
      <c r="B60" s="234" t="str">
        <f>B3</f>
        <v>申込責任者氏名</v>
      </c>
      <c r="C60" s="235"/>
      <c r="D60" s="236"/>
      <c r="E60" s="93" t="str">
        <f>E3</f>
        <v>申込責任者</v>
      </c>
      <c r="F60" s="237" t="str">
        <f>F3</f>
        <v>〒</v>
      </c>
      <c r="G60" s="238"/>
      <c r="H60" s="58" t="str">
        <f>H3</f>
        <v>－</v>
      </c>
      <c r="I60" s="59" t="str">
        <f>IF($I$3=0,"",$I$3)</f>
        <v/>
      </c>
      <c r="J60" s="238" t="str">
        <f>IF($J$3=0,"",$J$3)</f>
        <v/>
      </c>
      <c r="K60" s="239"/>
      <c r="L60" s="240"/>
      <c r="M60" s="138" t="str">
        <f>M3</f>
        <v>℡</v>
      </c>
      <c r="N60" s="254" t="str">
        <f>IF($N$3=0,"",$N$3)</f>
        <v/>
      </c>
      <c r="O60" s="255"/>
      <c r="P60" s="256"/>
      <c r="Q60" s="5"/>
      <c r="R60" s="27"/>
      <c r="S60" s="27"/>
      <c r="T60" s="25"/>
      <c r="U60" s="25"/>
    </row>
    <row r="61" spans="1:23" ht="21.75" customHeight="1" x14ac:dyDescent="0.2">
      <c r="B61" s="244" t="str">
        <f>IF($B$4=0,"",$B$4)</f>
        <v/>
      </c>
      <c r="C61" s="245"/>
      <c r="D61" s="246"/>
      <c r="E61" s="94" t="str">
        <f>E4</f>
        <v>住　　所</v>
      </c>
      <c r="F61" s="241" t="str">
        <f>IF($F$4=0,"",$F$4)</f>
        <v/>
      </c>
      <c r="G61" s="242"/>
      <c r="H61" s="242"/>
      <c r="I61" s="242"/>
      <c r="J61" s="242"/>
      <c r="K61" s="242"/>
      <c r="L61" s="243"/>
      <c r="M61" s="224"/>
      <c r="N61" s="257"/>
      <c r="O61" s="258"/>
      <c r="P61" s="259"/>
      <c r="Q61" s="5"/>
      <c r="R61" s="27"/>
      <c r="S61" s="27"/>
      <c r="T61" s="25"/>
      <c r="U61" s="25"/>
    </row>
    <row r="62" spans="1:23" ht="20.25" customHeight="1" x14ac:dyDescent="0.2">
      <c r="B62" s="32" t="s">
        <v>19</v>
      </c>
      <c r="C62" s="13"/>
      <c r="D62" s="13"/>
      <c r="E62" s="13"/>
      <c r="F62" s="13"/>
      <c r="G62" s="13"/>
      <c r="H62" s="19"/>
      <c r="I62" s="13"/>
      <c r="J62" s="13"/>
      <c r="K62" s="13"/>
      <c r="L62" s="13"/>
      <c r="M62" s="13"/>
      <c r="N62" s="13"/>
      <c r="O62" s="13"/>
      <c r="P62" s="13"/>
      <c r="Q62" s="12"/>
      <c r="R62" s="19"/>
      <c r="S62" s="19"/>
      <c r="T62" s="25"/>
      <c r="U62" s="25"/>
    </row>
    <row r="63" spans="1:23" ht="13.5" customHeight="1" x14ac:dyDescent="0.2">
      <c r="B63" s="133" t="s">
        <v>2</v>
      </c>
      <c r="C63" s="33" t="s">
        <v>3</v>
      </c>
      <c r="D63" s="210" t="s">
        <v>4</v>
      </c>
      <c r="E63" s="212" t="s">
        <v>12</v>
      </c>
      <c r="F63" s="214" t="s">
        <v>5</v>
      </c>
      <c r="G63" s="215"/>
      <c r="H63" s="215"/>
      <c r="I63" s="215"/>
      <c r="J63" s="216"/>
      <c r="K63" s="166" t="s">
        <v>6</v>
      </c>
      <c r="L63" s="166" t="s">
        <v>8</v>
      </c>
      <c r="M63" s="133" t="s">
        <v>7</v>
      </c>
      <c r="N63" s="135" t="s">
        <v>9</v>
      </c>
      <c r="O63" s="136"/>
      <c r="P63" s="133" t="s">
        <v>10</v>
      </c>
      <c r="Q63" s="7"/>
      <c r="R63" s="8"/>
      <c r="S63" s="8"/>
      <c r="T63" s="25"/>
      <c r="U63" s="25"/>
    </row>
    <row r="64" spans="1:23" x14ac:dyDescent="0.2">
      <c r="B64" s="134"/>
      <c r="C64" s="34" t="s">
        <v>11</v>
      </c>
      <c r="D64" s="211"/>
      <c r="E64" s="213"/>
      <c r="F64" s="3" t="s">
        <v>13</v>
      </c>
      <c r="G64" s="95" t="s">
        <v>14</v>
      </c>
      <c r="H64" s="135" t="s">
        <v>15</v>
      </c>
      <c r="I64" s="208"/>
      <c r="J64" s="96" t="s">
        <v>16</v>
      </c>
      <c r="K64" s="167"/>
      <c r="L64" s="167"/>
      <c r="M64" s="134"/>
      <c r="N64" s="3" t="s">
        <v>17</v>
      </c>
      <c r="O64" s="4" t="s">
        <v>18</v>
      </c>
      <c r="P64" s="224"/>
      <c r="Q64" s="9"/>
      <c r="R64" s="10"/>
      <c r="S64" s="10"/>
      <c r="T64" s="25"/>
      <c r="U64" s="25"/>
    </row>
    <row r="65" spans="1:21" ht="12" customHeight="1" x14ac:dyDescent="0.2">
      <c r="A65">
        <v>49</v>
      </c>
      <c r="B65" s="195" t="str">
        <f>CONCATENATE(IF(AND(E65&lt;&gt;"",E65&lt;&gt;" ",E65&lt;&gt;"　"),ASC(LEFT(B52,2))+1,""),IF(AND(E65&lt;&gt;"",E65&lt;&gt;" ",E65&lt;&gt;"　"),"　／　 ",""),IF(AND(E65&lt;&gt;"",E65&lt;&gt;" ",E65&lt;&gt;"　"),T2,""))</f>
        <v/>
      </c>
      <c r="C65" s="35"/>
      <c r="D65" s="143"/>
      <c r="E65" s="145"/>
      <c r="F65" s="147"/>
      <c r="G65" s="149"/>
      <c r="H65" s="151"/>
      <c r="I65" s="143"/>
      <c r="J65" s="153"/>
      <c r="K65" s="161"/>
      <c r="L65" s="187" t="s">
        <v>20</v>
      </c>
      <c r="M65" s="138" t="str">
        <f ca="1">IF(Q65="00:00:00","",IF(AND(MONTH(Q65)=4,DAY(Q65)=1),ROUND(YEARFRAC(Q65,DATE(IF(MONTH(NOW())&lt;4,YEAR(NOW())-1,YEAR(NOW())),4,1),1),0),ROUNDDOWN(YEARFRAC(Q65,DATE(IF(MONTH(NOW())&lt;4,YEAR(NOW())-1,YEAR(NOW())),4,1),1),0)))</f>
        <v/>
      </c>
      <c r="N65" s="147"/>
      <c r="O65" s="164"/>
      <c r="P65" s="138" t="str">
        <f>IF(Q65="00:00:00","",IF(AND(MONTH(Q65)=4,DAY(Q65)=1),IF(M65=60,"還暦",IF(M65=70,"古希",IF(M65=77,"喜寿",IF(M65&gt;79,"長寿","")))),IF(M65=60,"還暦",IF(M65=70,"古希",IF(M65=77,"喜寿",IF(M65&gt;79,"長寿",""))))))</f>
        <v/>
      </c>
      <c r="Q65" s="140" t="str">
        <f>IF(OR(L65="00:00:00",L65="",L65=" ",L65="　"),"00:00:00",DATEVALUE(IF(LEFT(L65,1)&lt;"A",SUBSTITUTE(CONCATENATE("S",L65),":","/"),SUBSTITUTE(L65,":","/"))))</f>
        <v>00:00:00</v>
      </c>
      <c r="R65" s="10"/>
      <c r="S65" s="10"/>
      <c r="U65" s="25"/>
    </row>
    <row r="66" spans="1:21" ht="18" customHeight="1" x14ac:dyDescent="0.2">
      <c r="A66">
        <v>50</v>
      </c>
      <c r="B66" s="195"/>
      <c r="C66" s="38"/>
      <c r="D66" s="156"/>
      <c r="E66" s="158"/>
      <c r="F66" s="159"/>
      <c r="G66" s="160"/>
      <c r="H66" s="163"/>
      <c r="I66" s="156"/>
      <c r="J66" s="191"/>
      <c r="K66" s="162"/>
      <c r="L66" s="189"/>
      <c r="M66" s="142"/>
      <c r="N66" s="159"/>
      <c r="O66" s="168"/>
      <c r="P66" s="142"/>
      <c r="Q66" s="140"/>
      <c r="R66" s="10"/>
      <c r="S66" s="10"/>
      <c r="T66" s="28"/>
      <c r="U66" s="41"/>
    </row>
    <row r="67" spans="1:21" ht="12" customHeight="1" x14ac:dyDescent="0.2">
      <c r="A67">
        <v>51</v>
      </c>
      <c r="B67" s="195"/>
      <c r="C67" s="35"/>
      <c r="D67" s="143"/>
      <c r="E67" s="145"/>
      <c r="F67" s="147"/>
      <c r="G67" s="149"/>
      <c r="H67" s="151"/>
      <c r="I67" s="143"/>
      <c r="J67" s="153"/>
      <c r="K67" s="161"/>
      <c r="L67" s="187" t="s">
        <v>20</v>
      </c>
      <c r="M67" s="138" t="str">
        <f ca="1">IF(Q67="00:00:00","",IF(AND(MONTH(Q67)=4,DAY(Q67)=1),ROUND(YEARFRAC(Q67,DATE(IF(MONTH(NOW())&lt;4,YEAR(NOW())-1,YEAR(NOW())),4,1),1),0),ROUNDDOWN(YEARFRAC(Q67,DATE(IF(MONTH(NOW())&lt;4,YEAR(NOW())-1,YEAR(NOW())),4,1),1),0)))</f>
        <v/>
      </c>
      <c r="N67" s="147"/>
      <c r="O67" s="164"/>
      <c r="P67" s="138" t="str">
        <f>IF(Q67="00:00:00","",IF(AND(MONTH(Q67)=4,DAY(Q67)=1),IF(M67=60,"還暦",IF(M67=70,"古希",IF(M67=77,"喜寿",IF(M67&gt;79,"長寿","")))),IF(M67=60,"還暦",IF(M67=70,"古希",IF(M67=77,"喜寿",IF(M67&gt;79,"長寿",""))))))</f>
        <v/>
      </c>
      <c r="Q67" s="140" t="str">
        <f>IF(OR(L67="00:00:00",L67="",L67=" ",L67="　"),"00:00:00",DATEVALUE(IF(LEFT(L67,1)&lt;"A",SUBSTITUTE(CONCATENATE("S",L67),":","/"),SUBSTITUTE(L67,":","/"))))</f>
        <v>00:00:00</v>
      </c>
      <c r="R67" s="10"/>
      <c r="S67" s="25"/>
      <c r="U67" s="25"/>
    </row>
    <row r="68" spans="1:21" ht="18" customHeight="1" thickBot="1" x14ac:dyDescent="0.25">
      <c r="A68">
        <v>52</v>
      </c>
      <c r="B68" s="247"/>
      <c r="C68" s="38"/>
      <c r="D68" s="144"/>
      <c r="E68" s="146"/>
      <c r="F68" s="148"/>
      <c r="G68" s="150"/>
      <c r="H68" s="152"/>
      <c r="I68" s="144"/>
      <c r="J68" s="154"/>
      <c r="K68" s="190"/>
      <c r="L68" s="188"/>
      <c r="M68" s="139"/>
      <c r="N68" s="148"/>
      <c r="O68" s="165"/>
      <c r="P68" s="139"/>
      <c r="Q68" s="140"/>
      <c r="R68" s="10"/>
      <c r="S68" s="25"/>
      <c r="T68" s="25"/>
      <c r="U68" s="25"/>
    </row>
    <row r="69" spans="1:21" ht="12" customHeight="1" thickTop="1" x14ac:dyDescent="0.2">
      <c r="A69">
        <v>53</v>
      </c>
      <c r="B69" s="194" t="str">
        <f>CONCATENATE(IF(AND(E69&lt;&gt;"",E69&lt;&gt;" ",E69&lt;&gt;"　"),ASC(LEFT(B65,2))+1,""),IF(AND(E69&lt;&gt;"",E69&lt;&gt;" ",E69&lt;&gt;"　"),"　／　 ",""),IF(AND(E69&lt;&gt;"",E69&lt;&gt;" ",E69&lt;&gt;"　"),T2,""))</f>
        <v/>
      </c>
      <c r="C69" s="40"/>
      <c r="D69" s="143"/>
      <c r="E69" s="157"/>
      <c r="F69" s="147"/>
      <c r="G69" s="149"/>
      <c r="H69" s="151"/>
      <c r="I69" s="143"/>
      <c r="J69" s="192"/>
      <c r="K69" s="161"/>
      <c r="L69" s="187" t="s">
        <v>20</v>
      </c>
      <c r="M69" s="141" t="str">
        <f ca="1">IF(Q69="00:00:00","",IF(AND(MONTH(Q69)=4,DAY(Q69)=1),ROUND(YEARFRAC(Q69,DATE(IF(MONTH(NOW())&lt;4,YEAR(NOW())-1,YEAR(NOW())),4,1),1),0),ROUNDDOWN(YEARFRAC(Q69,DATE(IF(MONTH(NOW())&lt;4,YEAR(NOW())-1,YEAR(NOW())),4,1),1),0)))</f>
        <v/>
      </c>
      <c r="N69" s="147"/>
      <c r="O69" s="164"/>
      <c r="P69" s="141" t="str">
        <f>IF(Q69="00:00:00","",IF(AND(MONTH(Q69)=4,DAY(Q69)=1),IF(M69=60,"還暦",IF(M69=70,"古希",IF(M69=77,"喜寿",IF(M69&gt;79,"長寿","")))),IF(M69=60,"還暦",IF(M69=70,"古希",IF(M69=77,"喜寿",IF(M69&gt;79,"長寿",""))))))</f>
        <v/>
      </c>
      <c r="Q69" s="140" t="str">
        <f>IF(OR(L69="00:00:00",L69="",L69=" ",L69="　"),"00:00:00",DATEVALUE(IF(LEFT(L69,1)&lt;"A",SUBSTITUTE(CONCATENATE("S",L69),":","/"),SUBSTITUTE(L69,":","/"))))</f>
        <v>00:00:00</v>
      </c>
      <c r="R69" s="10"/>
      <c r="S69" s="25"/>
      <c r="U69" s="25"/>
    </row>
    <row r="70" spans="1:21" ht="18" customHeight="1" x14ac:dyDescent="0.2">
      <c r="A70">
        <v>54</v>
      </c>
      <c r="B70" s="195"/>
      <c r="C70" s="37"/>
      <c r="D70" s="156"/>
      <c r="E70" s="158"/>
      <c r="F70" s="159"/>
      <c r="G70" s="160"/>
      <c r="H70" s="163"/>
      <c r="I70" s="156"/>
      <c r="J70" s="191"/>
      <c r="K70" s="162"/>
      <c r="L70" s="189"/>
      <c r="M70" s="142"/>
      <c r="N70" s="159"/>
      <c r="O70" s="168"/>
      <c r="P70" s="142"/>
      <c r="Q70" s="140"/>
      <c r="R70" s="10"/>
      <c r="S70" s="25"/>
      <c r="T70" s="25"/>
      <c r="U70" s="25"/>
    </row>
    <row r="71" spans="1:21" ht="12" customHeight="1" x14ac:dyDescent="0.2">
      <c r="A71">
        <v>55</v>
      </c>
      <c r="B71" s="195"/>
      <c r="C71" s="35"/>
      <c r="D71" s="143"/>
      <c r="E71" s="145"/>
      <c r="F71" s="147"/>
      <c r="G71" s="149"/>
      <c r="H71" s="151"/>
      <c r="I71" s="143"/>
      <c r="J71" s="153"/>
      <c r="K71" s="161"/>
      <c r="L71" s="187" t="s">
        <v>20</v>
      </c>
      <c r="M71" s="138" t="str">
        <f ca="1">IF(Q71="00:00:00","",IF(AND(MONTH(Q71)=4,DAY(Q71)=1),ROUND(YEARFRAC(Q71,DATE(IF(MONTH(NOW())&lt;4,YEAR(NOW())-1,YEAR(NOW())),4,1),1),0),ROUNDDOWN(YEARFRAC(Q71,DATE(IF(MONTH(NOW())&lt;4,YEAR(NOW())-1,YEAR(NOW())),4,1),1),0)))</f>
        <v/>
      </c>
      <c r="N71" s="147"/>
      <c r="O71" s="164"/>
      <c r="P71" s="138" t="str">
        <f>IF(Q71="00:00:00","",IF(AND(MONTH(Q71)=4,DAY(Q71)=1),IF(M71=60,"還暦",IF(M71=70,"古希",IF(M71=77,"喜寿",IF(M71&gt;79,"長寿","")))),IF(M71=60,"還暦",IF(M71=70,"古希",IF(M71=77,"喜寿",IF(M71&gt;79,"長寿",""))))))</f>
        <v/>
      </c>
      <c r="Q71" s="140" t="str">
        <f>IF(OR(L71="00:00:00",L71="",L71=" ",L71="　"),"00:00:00",DATEVALUE(IF(LEFT(L71,1)&lt;"A",SUBSTITUTE(CONCATENATE("S",L71),":","/"),SUBSTITUTE(L71,":","/"))))</f>
        <v>00:00:00</v>
      </c>
      <c r="R71" s="10"/>
      <c r="S71" s="25"/>
      <c r="U71" s="25"/>
    </row>
    <row r="72" spans="1:21" ht="18" customHeight="1" thickBot="1" x14ac:dyDescent="0.25">
      <c r="A72">
        <v>56</v>
      </c>
      <c r="B72" s="196"/>
      <c r="C72" s="38"/>
      <c r="D72" s="144"/>
      <c r="E72" s="146"/>
      <c r="F72" s="148"/>
      <c r="G72" s="150"/>
      <c r="H72" s="152"/>
      <c r="I72" s="144"/>
      <c r="J72" s="154"/>
      <c r="K72" s="190"/>
      <c r="L72" s="188"/>
      <c r="M72" s="139"/>
      <c r="N72" s="148"/>
      <c r="O72" s="165"/>
      <c r="P72" s="139"/>
      <c r="Q72" s="140"/>
      <c r="R72" s="10"/>
      <c r="S72" s="25"/>
      <c r="T72" s="25"/>
      <c r="U72" s="25"/>
    </row>
    <row r="73" spans="1:21" ht="12" customHeight="1" thickTop="1" x14ac:dyDescent="0.2">
      <c r="A73">
        <v>57</v>
      </c>
      <c r="B73" s="194" t="str">
        <f>CONCATENATE(IF(AND(E73&lt;&gt;"",E73&lt;&gt;" ",E73&lt;&gt;"　"),ASC(LEFT(B69,2))+1,""),IF(AND(E73&lt;&gt;"",E73&lt;&gt;" ",E73&lt;&gt;"　"),"　／　 ",""),IF(AND(E73&lt;&gt;"",E73&lt;&gt;" ",E73&lt;&gt;"　"),T2,""))</f>
        <v/>
      </c>
      <c r="C73" s="40"/>
      <c r="D73" s="143"/>
      <c r="E73" s="157"/>
      <c r="F73" s="147"/>
      <c r="G73" s="201"/>
      <c r="H73" s="151"/>
      <c r="I73" s="143"/>
      <c r="J73" s="192"/>
      <c r="K73" s="186"/>
      <c r="L73" s="187" t="s">
        <v>20</v>
      </c>
      <c r="M73" s="141" t="str">
        <f ca="1">IF(Q73="00:00:00","",IF(AND(MONTH(Q73)=4,DAY(Q73)=1),ROUND(YEARFRAC(Q73,DATE(IF(MONTH(NOW())&lt;4,YEAR(NOW())-1,YEAR(NOW())),4,1),1),0),ROUNDDOWN(YEARFRAC(Q73,DATE(IF(MONTH(NOW())&lt;4,YEAR(NOW())-1,YEAR(NOW())),4,1),1),0)))</f>
        <v/>
      </c>
      <c r="N73" s="147"/>
      <c r="O73" s="217"/>
      <c r="P73" s="141" t="str">
        <f>IF(Q73="00:00:00","",IF(AND(MONTH(Q73)=4,DAY(Q73)=1),IF(M73=60,"還暦",IF(M73=70,"古希",IF(M73=77,"喜寿",IF(M73&gt;79,"長寿","")))),IF(M73=60,"還暦",IF(M73=70,"古希",IF(M73=77,"喜寿",IF(M73&gt;79,"長寿",""))))))</f>
        <v/>
      </c>
      <c r="Q73" s="140" t="str">
        <f>IF(OR(L73="00:00:00",L73="",L73=" ",L73="　"),"00:00:00",DATEVALUE(IF(LEFT(L73,1)&lt;"A",SUBSTITUTE(CONCATENATE("S",L73),":","/"),SUBSTITUTE(L73,":","/"))))</f>
        <v>00:00:00</v>
      </c>
      <c r="R73" s="10"/>
      <c r="S73" s="25"/>
      <c r="U73" s="25"/>
    </row>
    <row r="74" spans="1:21" ht="18" customHeight="1" x14ac:dyDescent="0.2">
      <c r="A74">
        <v>58</v>
      </c>
      <c r="B74" s="195"/>
      <c r="C74" s="38"/>
      <c r="D74" s="156"/>
      <c r="E74" s="158"/>
      <c r="F74" s="159"/>
      <c r="G74" s="160"/>
      <c r="H74" s="163"/>
      <c r="I74" s="156"/>
      <c r="J74" s="193"/>
      <c r="K74" s="162"/>
      <c r="L74" s="189"/>
      <c r="M74" s="142"/>
      <c r="N74" s="159"/>
      <c r="O74" s="168"/>
      <c r="P74" s="142"/>
      <c r="Q74" s="140"/>
      <c r="R74" s="10"/>
      <c r="S74" s="25"/>
      <c r="T74" s="25"/>
      <c r="U74" s="25"/>
    </row>
    <row r="75" spans="1:21" ht="12" customHeight="1" x14ac:dyDescent="0.2">
      <c r="A75">
        <v>59</v>
      </c>
      <c r="B75" s="195"/>
      <c r="C75" s="35"/>
      <c r="D75" s="143"/>
      <c r="E75" s="145"/>
      <c r="F75" s="147"/>
      <c r="G75" s="149"/>
      <c r="H75" s="151"/>
      <c r="I75" s="143"/>
      <c r="J75" s="153"/>
      <c r="K75" s="161"/>
      <c r="L75" s="187" t="s">
        <v>20</v>
      </c>
      <c r="M75" s="138" t="str">
        <f ca="1">IF(Q75="00:00:00","",IF(AND(MONTH(Q75)=4,DAY(Q75)=1),ROUND(YEARFRAC(Q75,DATE(IF(MONTH(NOW())&lt;4,YEAR(NOW())-1,YEAR(NOW())),4,1),1),0),ROUNDDOWN(YEARFRAC(Q75,DATE(IF(MONTH(NOW())&lt;4,YEAR(NOW())-1,YEAR(NOW())),4,1),1),0)))</f>
        <v/>
      </c>
      <c r="N75" s="147"/>
      <c r="O75" s="164"/>
      <c r="P75" s="138" t="str">
        <f>IF(Q75="00:00:00","",IF(AND(MONTH(Q75)=4,DAY(Q75)=1),IF(M75=60,"還暦",IF(M75=70,"古希",IF(M75=77,"喜寿",IF(M75&gt;79,"長寿","")))),IF(M75=60,"還暦",IF(M75=70,"古希",IF(M75=77,"喜寿",IF(M75&gt;79,"長寿",""))))))</f>
        <v/>
      </c>
      <c r="Q75" s="140" t="str">
        <f>IF(OR(L75="00:00:00",L75="",L75=" ",L75="　"),"00:00:00",DATEVALUE(IF(LEFT(L75,1)&lt;"A",SUBSTITUTE(CONCATENATE("S",L75),":","/"),SUBSTITUTE(L75,":","/"))))</f>
        <v>00:00:00</v>
      </c>
      <c r="R75" s="10"/>
      <c r="S75" s="25"/>
      <c r="U75" s="25"/>
    </row>
    <row r="76" spans="1:21" ht="18" customHeight="1" thickBot="1" x14ac:dyDescent="0.25">
      <c r="A76">
        <v>60</v>
      </c>
      <c r="B76" s="196"/>
      <c r="C76" s="39"/>
      <c r="D76" s="144"/>
      <c r="E76" s="146"/>
      <c r="F76" s="148"/>
      <c r="G76" s="150"/>
      <c r="H76" s="152"/>
      <c r="I76" s="144"/>
      <c r="J76" s="154"/>
      <c r="K76" s="190"/>
      <c r="L76" s="188"/>
      <c r="M76" s="139"/>
      <c r="N76" s="148"/>
      <c r="O76" s="165"/>
      <c r="P76" s="139"/>
      <c r="Q76" s="140"/>
      <c r="R76" s="10"/>
      <c r="S76" s="25"/>
      <c r="T76" s="25"/>
      <c r="U76" s="25"/>
    </row>
    <row r="77" spans="1:21" ht="12" customHeight="1" thickTop="1" x14ac:dyDescent="0.2">
      <c r="A77">
        <v>61</v>
      </c>
      <c r="B77" s="194" t="str">
        <f>CONCATENATE(IF(AND(E77&lt;&gt;"",E77&lt;&gt;" ",E77&lt;&gt;"　"),ASC(LEFT(B73,2))+1,""),IF(AND(E77&lt;&gt;"",E77&lt;&gt;" ",E77&lt;&gt;"　"),"　／　 ",""),IF(AND(E77&lt;&gt;"",E77&lt;&gt;" ",E77&lt;&gt;"　"),T2,""))</f>
        <v/>
      </c>
      <c r="C77" s="40"/>
      <c r="D77" s="143"/>
      <c r="E77" s="157"/>
      <c r="F77" s="147"/>
      <c r="G77" s="221"/>
      <c r="H77" s="151"/>
      <c r="I77" s="143"/>
      <c r="J77" s="193"/>
      <c r="K77" s="222"/>
      <c r="L77" s="187" t="s">
        <v>20</v>
      </c>
      <c r="M77" s="141" t="str">
        <f ca="1">IF(Q77="00:00:00","",IF(AND(MONTH(Q77)=4,DAY(Q77)=1),ROUND(YEARFRAC(Q77,DATE(IF(MONTH(NOW())&lt;4,YEAR(NOW())-1,YEAR(NOW())),4,1),1),0),ROUNDDOWN(YEARFRAC(Q77,DATE(IF(MONTH(NOW())&lt;4,YEAR(NOW())-1,YEAR(NOW())),4,1),1),0)))</f>
        <v/>
      </c>
      <c r="N77" s="147"/>
      <c r="O77" s="223"/>
      <c r="P77" s="141" t="str">
        <f>IF(Q77="00:00:00","",IF(AND(MONTH(Q77)=4,DAY(Q77)=1),IF(M77=60,"還暦",IF(M77=70,"古希",IF(M77=77,"喜寿",IF(M77&gt;79,"長寿","")))),IF(M77=60,"還暦",IF(M77=70,"古希",IF(M77=77,"喜寿",IF(M77&gt;79,"長寿",""))))))</f>
        <v/>
      </c>
      <c r="Q77" s="140" t="str">
        <f>IF(OR(L77="00:00:00",L77="",L77=" ",L77="　"),"00:00:00",DATEVALUE(IF(LEFT(L77,1)&lt;"A",SUBSTITUTE(CONCATENATE("S",L77),":","/"),SUBSTITUTE(L77,":","/"))))</f>
        <v>00:00:00</v>
      </c>
      <c r="R77" s="10"/>
      <c r="S77" s="25"/>
      <c r="U77" s="25"/>
    </row>
    <row r="78" spans="1:21" ht="18" customHeight="1" x14ac:dyDescent="0.2">
      <c r="A78">
        <v>62</v>
      </c>
      <c r="B78" s="195"/>
      <c r="C78" s="38"/>
      <c r="D78" s="156"/>
      <c r="E78" s="158"/>
      <c r="F78" s="159"/>
      <c r="G78" s="160"/>
      <c r="H78" s="163"/>
      <c r="I78" s="156"/>
      <c r="J78" s="191"/>
      <c r="K78" s="162"/>
      <c r="L78" s="189"/>
      <c r="M78" s="142"/>
      <c r="N78" s="159"/>
      <c r="O78" s="168"/>
      <c r="P78" s="142"/>
      <c r="Q78" s="140"/>
      <c r="R78" s="10"/>
      <c r="S78" s="25"/>
      <c r="T78" s="25"/>
      <c r="U78" s="25"/>
    </row>
    <row r="79" spans="1:21" ht="12" customHeight="1" x14ac:dyDescent="0.2">
      <c r="A79">
        <v>63</v>
      </c>
      <c r="B79" s="195"/>
      <c r="C79" s="35"/>
      <c r="D79" s="143"/>
      <c r="E79" s="145"/>
      <c r="F79" s="147"/>
      <c r="G79" s="221"/>
      <c r="H79" s="151"/>
      <c r="I79" s="143"/>
      <c r="J79" s="193"/>
      <c r="K79" s="161"/>
      <c r="L79" s="187" t="s">
        <v>20</v>
      </c>
      <c r="M79" s="138" t="str">
        <f ca="1">IF(Q79="00:00:00","",IF(AND(MONTH(Q79)=4,DAY(Q79)=1),ROUND(YEARFRAC(Q79,DATE(IF(MONTH(NOW())&lt;4,YEAR(NOW())-1,YEAR(NOW())),4,1),1),0),ROUNDDOWN(YEARFRAC(Q79,DATE(IF(MONTH(NOW())&lt;4,YEAR(NOW())-1,YEAR(NOW())),4,1),1),0)))</f>
        <v/>
      </c>
      <c r="N79" s="147"/>
      <c r="O79" s="164"/>
      <c r="P79" s="138" t="str">
        <f>IF(Q79="00:00:00","",IF(AND(MONTH(Q79)=4,DAY(Q79)=1),IF(M79=60,"還暦",IF(M79=70,"古希",IF(M79=77,"喜寿",IF(M79&gt;79,"長寿","")))),IF(M79=60,"還暦",IF(M79=70,"古希",IF(M79=77,"喜寿",IF(M79&gt;79,"長寿",""))))))</f>
        <v/>
      </c>
      <c r="Q79" s="140" t="str">
        <f>IF(OR(L79="00:00:00",L79="",L79=" ",L79="　"),"00:00:00",DATEVALUE(IF(LEFT(L79,1)&lt;"A",SUBSTITUTE(CONCATENATE("S",L79),":","/"),SUBSTITUTE(L79,":","/"))))</f>
        <v>00:00:00</v>
      </c>
      <c r="R79" s="10"/>
      <c r="S79" s="25"/>
      <c r="U79" s="25"/>
    </row>
    <row r="80" spans="1:21" ht="18" customHeight="1" thickBot="1" x14ac:dyDescent="0.25">
      <c r="A80">
        <v>64</v>
      </c>
      <c r="B80" s="196"/>
      <c r="C80" s="39"/>
      <c r="D80" s="144"/>
      <c r="E80" s="146"/>
      <c r="F80" s="148"/>
      <c r="G80" s="150"/>
      <c r="H80" s="152"/>
      <c r="I80" s="144"/>
      <c r="J80" s="154"/>
      <c r="K80" s="190"/>
      <c r="L80" s="188"/>
      <c r="M80" s="139"/>
      <c r="N80" s="148"/>
      <c r="O80" s="165"/>
      <c r="P80" s="139"/>
      <c r="Q80" s="140"/>
      <c r="R80" s="10"/>
      <c r="S80" s="25"/>
      <c r="T80" s="25"/>
      <c r="U80" s="25"/>
    </row>
    <row r="81" spans="1:21" ht="12" customHeight="1" thickTop="1" x14ac:dyDescent="0.2">
      <c r="A81">
        <v>65</v>
      </c>
      <c r="B81" s="194" t="str">
        <f>CONCATENATE(IF(AND(E81&lt;&gt;"",E81&lt;&gt;" ",E81&lt;&gt;"　"),ASC(LEFT(B77,2))+1,""),IF(AND(E81&lt;&gt;"",E81&lt;&gt;" ",E81&lt;&gt;"　"),"　／　 ",""),IF(AND(E81&lt;&gt;"",E81&lt;&gt;" ",E81&lt;&gt;"　"),T2,""))</f>
        <v/>
      </c>
      <c r="C81" s="61"/>
      <c r="D81" s="143"/>
      <c r="E81" s="219"/>
      <c r="F81" s="147"/>
      <c r="G81" s="201"/>
      <c r="H81" s="151"/>
      <c r="I81" s="143"/>
      <c r="J81" s="192"/>
      <c r="K81" s="186"/>
      <c r="L81" s="187" t="s">
        <v>20</v>
      </c>
      <c r="M81" s="141" t="str">
        <f ca="1">IF(Q81="00:00:00","",IF(AND(MONTH(Q81)=4,DAY(Q81)=1),ROUND(YEARFRAC(Q81,DATE(IF(MONTH(NOW())&lt;4,YEAR(NOW())-1,YEAR(NOW())),4,1),1),0),ROUNDDOWN(YEARFRAC(Q81,DATE(IF(MONTH(NOW())&lt;4,YEAR(NOW())-1,YEAR(NOW())),4,1),1),0)))</f>
        <v/>
      </c>
      <c r="N81" s="147"/>
      <c r="O81" s="217"/>
      <c r="P81" s="141" t="str">
        <f>IF(Q81="00:00:00","",IF(AND(MONTH(Q81)=4,DAY(Q81)=1),IF(M81=60,"還暦",IF(M81=70,"古希",IF(M81=77,"喜寿",IF(M81&gt;79,"長寿","")))),IF(M81=60,"還暦",IF(M81=70,"古希",IF(M81=77,"喜寿",IF(M81&gt;79,"長寿",""))))))</f>
        <v/>
      </c>
      <c r="Q81" s="140" t="str">
        <f>IF(OR(L81="00:00:00",L81="",L81=" ",L81="　"),"00:00:00",DATEVALUE(IF(LEFT(L81,1)&lt;"A",SUBSTITUTE(CONCATENATE("S",L81),":","/"),SUBSTITUTE(L81,":","/"))))</f>
        <v>00:00:00</v>
      </c>
      <c r="R81" s="10"/>
      <c r="S81" s="25"/>
      <c r="U81" s="25"/>
    </row>
    <row r="82" spans="1:21" ht="18" customHeight="1" x14ac:dyDescent="0.2">
      <c r="A82">
        <v>66</v>
      </c>
      <c r="B82" s="195"/>
      <c r="C82" s="38"/>
      <c r="D82" s="156"/>
      <c r="E82" s="158"/>
      <c r="F82" s="159"/>
      <c r="G82" s="160"/>
      <c r="H82" s="163"/>
      <c r="I82" s="156"/>
      <c r="J82" s="193"/>
      <c r="K82" s="162"/>
      <c r="L82" s="189"/>
      <c r="M82" s="142"/>
      <c r="N82" s="159"/>
      <c r="O82" s="168"/>
      <c r="P82" s="142"/>
      <c r="Q82" s="140"/>
      <c r="R82" s="10"/>
      <c r="S82" s="25"/>
      <c r="T82" s="25"/>
      <c r="U82" s="25"/>
    </row>
    <row r="83" spans="1:21" ht="12" customHeight="1" x14ac:dyDescent="0.2">
      <c r="A83">
        <v>67</v>
      </c>
      <c r="B83" s="195"/>
      <c r="C83" s="35"/>
      <c r="D83" s="143"/>
      <c r="E83" s="145"/>
      <c r="F83" s="147"/>
      <c r="G83" s="149"/>
      <c r="H83" s="151"/>
      <c r="I83" s="143"/>
      <c r="J83" s="153"/>
      <c r="K83" s="161"/>
      <c r="L83" s="187" t="s">
        <v>20</v>
      </c>
      <c r="M83" s="138" t="str">
        <f ca="1">IF(Q83="00:00:00","",IF(AND(MONTH(Q83)=4,DAY(Q83)=1),ROUND(YEARFRAC(Q83,DATE(IF(MONTH(NOW())&lt;4,YEAR(NOW())-1,YEAR(NOW())),4,1),1),0),ROUNDDOWN(YEARFRAC(Q83,DATE(IF(MONTH(NOW())&lt;4,YEAR(NOW())-1,YEAR(NOW())),4,1),1),0)))</f>
        <v/>
      </c>
      <c r="N83" s="147"/>
      <c r="O83" s="164"/>
      <c r="P83" s="138" t="str">
        <f>IF(Q83="00:00:00","",IF(AND(MONTH(Q83)=4,DAY(Q83)=1),IF(M83=60,"還暦",IF(M83=70,"古希",IF(M83=77,"喜寿",IF(M83&gt;79,"長寿","")))),IF(M83=60,"還暦",IF(M83=70,"古希",IF(M83=77,"喜寿",IF(M83&gt;79,"長寿",""))))))</f>
        <v/>
      </c>
      <c r="Q83" s="140" t="str">
        <f>IF(OR(L83="00:00:00",L83="",L83=" ",L83="　"),"00:00:00",DATEVALUE(IF(LEFT(L83,1)&lt;"A",SUBSTITUTE(CONCATENATE("S",L83),":","/"),SUBSTITUTE(L83,":","/"))))</f>
        <v>00:00:00</v>
      </c>
      <c r="R83" s="10"/>
      <c r="S83" s="25"/>
      <c r="U83" s="25"/>
    </row>
    <row r="84" spans="1:21" ht="18" customHeight="1" thickBot="1" x14ac:dyDescent="0.25">
      <c r="A84">
        <v>68</v>
      </c>
      <c r="B84" s="196"/>
      <c r="C84" s="38"/>
      <c r="D84" s="144"/>
      <c r="E84" s="146"/>
      <c r="F84" s="148"/>
      <c r="G84" s="150"/>
      <c r="H84" s="152"/>
      <c r="I84" s="144"/>
      <c r="J84" s="154"/>
      <c r="K84" s="190"/>
      <c r="L84" s="188"/>
      <c r="M84" s="139"/>
      <c r="N84" s="148"/>
      <c r="O84" s="165"/>
      <c r="P84" s="139"/>
      <c r="Q84" s="140"/>
      <c r="R84" s="10"/>
      <c r="S84" s="25"/>
      <c r="T84" s="25"/>
      <c r="U84" s="25"/>
    </row>
    <row r="85" spans="1:21" ht="12" customHeight="1" thickTop="1" x14ac:dyDescent="0.2">
      <c r="A85">
        <v>69</v>
      </c>
      <c r="B85" s="194" t="str">
        <f>CONCATENATE(IF(AND(E85&lt;&gt;"",E85&lt;&gt;" ",E85&lt;&gt;"　"),ASC(LEFT(B81,2))+1,""),IF(AND(E85&lt;&gt;"",E85&lt;&gt;" ",E85&lt;&gt;"　"),"　／　 ",""),IF(AND(E85&lt;&gt;"",E85&lt;&gt;" ",E85&lt;&gt;"　"),T2,""))</f>
        <v/>
      </c>
      <c r="C85" s="61"/>
      <c r="D85" s="218"/>
      <c r="E85" s="219"/>
      <c r="F85" s="220"/>
      <c r="G85" s="221"/>
      <c r="H85" s="151"/>
      <c r="I85" s="143"/>
      <c r="J85" s="193"/>
      <c r="K85" s="222"/>
      <c r="L85" s="187" t="s">
        <v>20</v>
      </c>
      <c r="M85" s="141" t="str">
        <f ca="1">IF(Q85="00:00:00","",IF(AND(MONTH(Q85)=4,DAY(Q85)=1),ROUND(YEARFRAC(Q85,DATE(IF(MONTH(NOW())&lt;4,YEAR(NOW())-1,YEAR(NOW())),4,1),1),0),ROUNDDOWN(YEARFRAC(Q85,DATE(IF(MONTH(NOW())&lt;4,YEAR(NOW())-1,YEAR(NOW())),4,1),1),0)))</f>
        <v/>
      </c>
      <c r="N85" s="220"/>
      <c r="O85" s="223"/>
      <c r="P85" s="141" t="str">
        <f>IF(Q85="00:00:00","",IF(AND(MONTH(Q85)=4,DAY(Q85)=1),IF(M85=60,"還暦",IF(M85=70,"古希",IF(M85=77,"喜寿",IF(M85&gt;79,"長寿","")))),IF(M85=60,"還暦",IF(M85=70,"古希",IF(M85=77,"喜寿",IF(M85&gt;79,"長寿",""))))))</f>
        <v/>
      </c>
      <c r="Q85" s="140" t="str">
        <f>IF(OR(L85="00:00:00",L85="",L85=" ",L85="　"),"00:00:00",DATEVALUE(IF(LEFT(L85,1)&lt;"A",SUBSTITUTE(CONCATENATE("S",L85),":","/"),SUBSTITUTE(L85,":","/"))))</f>
        <v>00:00:00</v>
      </c>
      <c r="R85" s="10"/>
      <c r="S85" s="25"/>
      <c r="U85" s="25"/>
    </row>
    <row r="86" spans="1:21" ht="18" customHeight="1" x14ac:dyDescent="0.2">
      <c r="A86">
        <v>70</v>
      </c>
      <c r="B86" s="195"/>
      <c r="C86" s="38"/>
      <c r="D86" s="156"/>
      <c r="E86" s="158"/>
      <c r="F86" s="159"/>
      <c r="G86" s="160"/>
      <c r="H86" s="163"/>
      <c r="I86" s="156"/>
      <c r="J86" s="191"/>
      <c r="K86" s="162"/>
      <c r="L86" s="189"/>
      <c r="M86" s="142"/>
      <c r="N86" s="159"/>
      <c r="O86" s="168"/>
      <c r="P86" s="142"/>
      <c r="Q86" s="140"/>
      <c r="R86" s="10"/>
      <c r="S86" s="25"/>
      <c r="T86" s="25"/>
      <c r="U86" s="25"/>
    </row>
    <row r="87" spans="1:21" ht="12" customHeight="1" x14ac:dyDescent="0.2">
      <c r="A87">
        <v>71</v>
      </c>
      <c r="B87" s="195"/>
      <c r="C87" s="35"/>
      <c r="D87" s="143"/>
      <c r="E87" s="145"/>
      <c r="F87" s="220"/>
      <c r="G87" s="221"/>
      <c r="H87" s="151"/>
      <c r="I87" s="143"/>
      <c r="J87" s="193"/>
      <c r="K87" s="161"/>
      <c r="L87" s="187" t="s">
        <v>20</v>
      </c>
      <c r="M87" s="138" t="str">
        <f ca="1">IF(Q87="00:00:00","",IF(AND(MONTH(Q87)=4,DAY(Q87)=1),ROUND(YEARFRAC(Q87,DATE(IF(MONTH(NOW())&lt;4,YEAR(NOW())-1,YEAR(NOW())),4,1),1),0),ROUNDDOWN(YEARFRAC(Q87,DATE(IF(MONTH(NOW())&lt;4,YEAR(NOW())-1,YEAR(NOW())),4,1),1),0)))</f>
        <v/>
      </c>
      <c r="N87" s="147"/>
      <c r="O87" s="164"/>
      <c r="P87" s="138" t="str">
        <f>IF(Q87="00:00:00","",IF(AND(MONTH(Q87)=4,DAY(Q87)=1),IF(M87=60,"還暦",IF(M87=70,"古希",IF(M87=77,"喜寿",IF(M87&gt;79,"長寿","")))),IF(M87=60,"還暦",IF(M87=70,"古希",IF(M87=77,"喜寿",IF(M87&gt;79,"長寿",""))))))</f>
        <v/>
      </c>
      <c r="Q87" s="140" t="str">
        <f>IF(OR(L87="00:00:00",L87="",L87=" ",L87="　"),"00:00:00",DATEVALUE(IF(LEFT(L87,1)&lt;"A",SUBSTITUTE(CONCATENATE("S",L87),":","/"),SUBSTITUTE(L87,":","/"))))</f>
        <v>00:00:00</v>
      </c>
      <c r="R87" s="10"/>
      <c r="S87" s="25"/>
      <c r="U87" s="25"/>
    </row>
    <row r="88" spans="1:21" ht="18" customHeight="1" thickBot="1" x14ac:dyDescent="0.25">
      <c r="A88">
        <v>72</v>
      </c>
      <c r="B88" s="196"/>
      <c r="C88" s="38"/>
      <c r="D88" s="144"/>
      <c r="E88" s="146"/>
      <c r="F88" s="148"/>
      <c r="G88" s="150"/>
      <c r="H88" s="152"/>
      <c r="I88" s="144"/>
      <c r="J88" s="154"/>
      <c r="K88" s="190"/>
      <c r="L88" s="188"/>
      <c r="M88" s="139"/>
      <c r="N88" s="148"/>
      <c r="O88" s="165"/>
      <c r="P88" s="139"/>
      <c r="Q88" s="140"/>
      <c r="R88" s="10"/>
      <c r="S88" s="25"/>
      <c r="T88" s="25"/>
      <c r="U88" s="25"/>
    </row>
    <row r="89" spans="1:21" ht="12" customHeight="1" thickTop="1" x14ac:dyDescent="0.2">
      <c r="A89">
        <v>73</v>
      </c>
      <c r="B89" s="194" t="str">
        <f>CONCATENATE(IF(AND(E89&lt;&gt;"",E89&lt;&gt;" ",E89&lt;&gt;"　"),ASC(LEFT(B85,2))+1,""),IF(AND(E89&lt;&gt;"",E89&lt;&gt;" ",E89&lt;&gt;"　"),"　／　 ",""),IF(AND(E89&lt;&gt;"",E89&lt;&gt;" ",E89&lt;&gt;"　"),T2,""))</f>
        <v/>
      </c>
      <c r="C89" s="40"/>
      <c r="D89" s="155"/>
      <c r="E89" s="157"/>
      <c r="F89" s="200"/>
      <c r="G89" s="201"/>
      <c r="H89" s="151"/>
      <c r="I89" s="143"/>
      <c r="J89" s="192"/>
      <c r="K89" s="186"/>
      <c r="L89" s="187" t="s">
        <v>20</v>
      </c>
      <c r="M89" s="141" t="str">
        <f ca="1">IF(Q89="00:00:00","",IF(AND(MONTH(Q89)=4,DAY(Q89)=1),ROUND(YEARFRAC(Q89,DATE(IF(MONTH(NOW())&lt;4,YEAR(NOW())-1,YEAR(NOW())),4,1),1),0),ROUNDDOWN(YEARFRAC(Q89,DATE(IF(MONTH(NOW())&lt;4,YEAR(NOW())-1,YEAR(NOW())),4,1),1),0)))</f>
        <v/>
      </c>
      <c r="N89" s="200"/>
      <c r="O89" s="217"/>
      <c r="P89" s="141" t="str">
        <f>IF(Q89="00:00:00","",IF(AND(MONTH(Q89)=4,DAY(Q89)=1),IF(M89=60,"還暦",IF(M89=70,"古希",IF(M89=77,"喜寿",IF(M89&gt;79,"長寿","")))),IF(M89=60,"還暦",IF(M89=70,"古希",IF(M89=77,"喜寿",IF(M89&gt;79,"長寿",""))))))</f>
        <v/>
      </c>
      <c r="Q89" s="140" t="str">
        <f>IF(OR(L89="00:00:00",L89="",L89=" ",L89="　"),"00:00:00",DATEVALUE(IF(LEFT(L89,1)&lt;"A",SUBSTITUTE(CONCATENATE("S",L89),":","/"),SUBSTITUTE(L89,":","/"))))</f>
        <v>00:00:00</v>
      </c>
      <c r="R89" s="10"/>
      <c r="S89" s="25"/>
      <c r="U89" s="25"/>
    </row>
    <row r="90" spans="1:21" ht="18" customHeight="1" x14ac:dyDescent="0.2">
      <c r="A90">
        <v>74</v>
      </c>
      <c r="B90" s="195"/>
      <c r="C90" s="38"/>
      <c r="D90" s="156"/>
      <c r="E90" s="158"/>
      <c r="F90" s="159"/>
      <c r="G90" s="160"/>
      <c r="H90" s="163"/>
      <c r="I90" s="156"/>
      <c r="J90" s="193"/>
      <c r="K90" s="162"/>
      <c r="L90" s="189"/>
      <c r="M90" s="142"/>
      <c r="N90" s="159"/>
      <c r="O90" s="168"/>
      <c r="P90" s="142"/>
      <c r="Q90" s="140"/>
      <c r="R90" s="10"/>
      <c r="S90" s="25"/>
      <c r="T90" s="25"/>
      <c r="U90" s="25"/>
    </row>
    <row r="91" spans="1:21" ht="12" customHeight="1" x14ac:dyDescent="0.2">
      <c r="A91">
        <v>75</v>
      </c>
      <c r="B91" s="195"/>
      <c r="C91" s="35"/>
      <c r="D91" s="143"/>
      <c r="E91" s="145"/>
      <c r="F91" s="147"/>
      <c r="G91" s="149"/>
      <c r="H91" s="151"/>
      <c r="I91" s="143"/>
      <c r="J91" s="153"/>
      <c r="K91" s="161"/>
      <c r="L91" s="187" t="s">
        <v>20</v>
      </c>
      <c r="M91" s="138" t="str">
        <f ca="1">IF(Q91="00:00:00","",IF(AND(MONTH(Q91)=4,DAY(Q91)=1),ROUND(YEARFRAC(Q91,DATE(IF(MONTH(NOW())&lt;4,YEAR(NOW())-1,YEAR(NOW())),4,1),1),0),ROUNDDOWN(YEARFRAC(Q91,DATE(IF(MONTH(NOW())&lt;4,YEAR(NOW())-1,YEAR(NOW())),4,1),1),0)))</f>
        <v/>
      </c>
      <c r="N91" s="147"/>
      <c r="O91" s="164"/>
      <c r="P91" s="138" t="str">
        <f>IF(Q91="00:00:00","",IF(AND(MONTH(Q91)=4,DAY(Q91)=1),IF(M91=60,"還暦",IF(M91=70,"古希",IF(M91=77,"喜寿",IF(M91&gt;79,"長寿","")))),IF(M91=60,"還暦",IF(M91=70,"古希",IF(M91=77,"喜寿",IF(M91&gt;79,"長寿",""))))))</f>
        <v/>
      </c>
      <c r="Q91" s="140" t="str">
        <f>IF(OR(L91="00:00:00",L91="",L91=" ",L91="　"),"00:00:00",DATEVALUE(IF(LEFT(L91,1)&lt;"A",SUBSTITUTE(CONCATENATE("S",L91),":","/"),SUBSTITUTE(L91,":","/"))))</f>
        <v>00:00:00</v>
      </c>
      <c r="R91" s="10"/>
      <c r="S91" s="25"/>
      <c r="U91" s="25"/>
    </row>
    <row r="92" spans="1:21" ht="18" customHeight="1" thickBot="1" x14ac:dyDescent="0.25">
      <c r="A92">
        <v>76</v>
      </c>
      <c r="B92" s="196"/>
      <c r="C92" s="39"/>
      <c r="D92" s="144"/>
      <c r="E92" s="146"/>
      <c r="F92" s="148"/>
      <c r="G92" s="150"/>
      <c r="H92" s="152"/>
      <c r="I92" s="144"/>
      <c r="J92" s="154"/>
      <c r="K92" s="190"/>
      <c r="L92" s="188"/>
      <c r="M92" s="139"/>
      <c r="N92" s="148"/>
      <c r="O92" s="165"/>
      <c r="P92" s="139"/>
      <c r="Q92" s="140"/>
      <c r="R92" s="10"/>
      <c r="S92" s="25"/>
      <c r="T92" s="25"/>
      <c r="U92" s="25"/>
    </row>
    <row r="93" spans="1:21" ht="12" customHeight="1" thickTop="1" x14ac:dyDescent="0.2">
      <c r="A93">
        <v>77</v>
      </c>
      <c r="B93" s="194" t="str">
        <f>CONCATENATE(IF(AND(E93&lt;&gt;"",E93&lt;&gt;" ",E93&lt;&gt;"　"),ASC(LEFT(B89,2))+1,""),IF(AND(E93&lt;&gt;"",E93&lt;&gt;" ",E93&lt;&gt;"　"),"　／　 ",""),IF(AND(E93&lt;&gt;"",E93&lt;&gt;" ",E93&lt;&gt;"　"),T2,""))</f>
        <v/>
      </c>
      <c r="C93" s="61"/>
      <c r="D93" s="218"/>
      <c r="E93" s="219"/>
      <c r="F93" s="220"/>
      <c r="G93" s="221"/>
      <c r="H93" s="151"/>
      <c r="I93" s="143"/>
      <c r="J93" s="193"/>
      <c r="K93" s="222"/>
      <c r="L93" s="187" t="s">
        <v>20</v>
      </c>
      <c r="M93" s="141" t="str">
        <f ca="1">IF(Q93="00:00:00","",IF(AND(MONTH(Q93)=4,DAY(Q93)=1),ROUND(YEARFRAC(Q93,DATE(IF(MONTH(NOW())&lt;4,YEAR(NOW())-1,YEAR(NOW())),4,1),1),0),ROUNDDOWN(YEARFRAC(Q93,DATE(IF(MONTH(NOW())&lt;4,YEAR(NOW())-1,YEAR(NOW())),4,1),1),0)))</f>
        <v/>
      </c>
      <c r="N93" s="220"/>
      <c r="O93" s="223"/>
      <c r="P93" s="141" t="str">
        <f>IF(Q93="00:00:00","",IF(AND(MONTH(Q93)=4,DAY(Q93)=1),IF(M93=60,"還暦",IF(M93=70,"古希",IF(M93=77,"喜寿",IF(M93&gt;79,"長寿","")))),IF(M93=60,"還暦",IF(M93=70,"古希",IF(M93=77,"喜寿",IF(M93&gt;79,"長寿",""))))))</f>
        <v/>
      </c>
      <c r="Q93" s="140" t="str">
        <f>IF(OR(L93="00:00:00",L93="",L93=" ",L93="　"),"00:00:00",DATEVALUE(IF(LEFT(L93,1)&lt;"A",SUBSTITUTE(CONCATENATE("S",L93),":","/"),SUBSTITUTE(L93,":","/"))))</f>
        <v>00:00:00</v>
      </c>
      <c r="R93" s="10"/>
      <c r="S93" s="25"/>
      <c r="U93" s="25"/>
    </row>
    <row r="94" spans="1:21" ht="18" customHeight="1" x14ac:dyDescent="0.2">
      <c r="A94">
        <v>78</v>
      </c>
      <c r="B94" s="195"/>
      <c r="C94" s="38"/>
      <c r="D94" s="156"/>
      <c r="E94" s="158"/>
      <c r="F94" s="159"/>
      <c r="G94" s="160"/>
      <c r="H94" s="163"/>
      <c r="I94" s="156"/>
      <c r="J94" s="191"/>
      <c r="K94" s="162"/>
      <c r="L94" s="189"/>
      <c r="M94" s="142"/>
      <c r="N94" s="159"/>
      <c r="O94" s="168"/>
      <c r="P94" s="142"/>
      <c r="Q94" s="140"/>
      <c r="R94" s="10"/>
      <c r="S94" s="25"/>
      <c r="T94" s="25"/>
      <c r="U94" s="25"/>
    </row>
    <row r="95" spans="1:21" ht="12" customHeight="1" x14ac:dyDescent="0.2">
      <c r="A95">
        <v>79</v>
      </c>
      <c r="B95" s="195"/>
      <c r="C95" s="35"/>
      <c r="D95" s="143"/>
      <c r="E95" s="145"/>
      <c r="F95" s="220"/>
      <c r="G95" s="221"/>
      <c r="H95" s="151"/>
      <c r="I95" s="143"/>
      <c r="J95" s="193"/>
      <c r="K95" s="161"/>
      <c r="L95" s="187" t="s">
        <v>20</v>
      </c>
      <c r="M95" s="138" t="str">
        <f ca="1">IF(Q95="00:00:00","",IF(AND(MONTH(Q95)=4,DAY(Q95)=1),ROUND(YEARFRAC(Q95,DATE(IF(MONTH(NOW())&lt;4,YEAR(NOW())-1,YEAR(NOW())),4,1),1),0),ROUNDDOWN(YEARFRAC(Q95,DATE(IF(MONTH(NOW())&lt;4,YEAR(NOW())-1,YEAR(NOW())),4,1),1),0)))</f>
        <v/>
      </c>
      <c r="N95" s="147"/>
      <c r="O95" s="164"/>
      <c r="P95" s="138" t="str">
        <f>IF(Q95="00:00:00","",IF(AND(MONTH(Q95)=4,DAY(Q95)=1),IF(M95=60,"還暦",IF(M95=70,"古希",IF(M95=77,"喜寿",IF(M95&gt;79,"長寿","")))),IF(M95=60,"還暦",IF(M95=70,"古希",IF(M95=77,"喜寿",IF(M95&gt;79,"長寿",""))))))</f>
        <v/>
      </c>
      <c r="Q95" s="140" t="str">
        <f>IF(OR(L95="00:00:00",L95="",L95=" ",L95="　"),"00:00:00",DATEVALUE(IF(LEFT(L95,1)&lt;"A",SUBSTITUTE(CONCATENATE("S",L95),":","/"),SUBSTITUTE(L95,":","/"))))</f>
        <v>00:00:00</v>
      </c>
      <c r="R95" s="10"/>
      <c r="S95" s="25"/>
      <c r="U95" s="25"/>
    </row>
    <row r="96" spans="1:21" ht="18" customHeight="1" thickBot="1" x14ac:dyDescent="0.25">
      <c r="A96">
        <v>80</v>
      </c>
      <c r="B96" s="196"/>
      <c r="C96" s="38"/>
      <c r="D96" s="144"/>
      <c r="E96" s="146"/>
      <c r="F96" s="148"/>
      <c r="G96" s="150"/>
      <c r="H96" s="152"/>
      <c r="I96" s="144"/>
      <c r="J96" s="154"/>
      <c r="K96" s="190"/>
      <c r="L96" s="188"/>
      <c r="M96" s="139"/>
      <c r="N96" s="148"/>
      <c r="O96" s="165"/>
      <c r="P96" s="139"/>
      <c r="Q96" s="140"/>
      <c r="R96" s="10"/>
      <c r="S96" s="25"/>
      <c r="T96" s="25"/>
      <c r="U96" s="25"/>
    </row>
    <row r="97" spans="1:21" ht="12" customHeight="1" thickTop="1" x14ac:dyDescent="0.2">
      <c r="A97">
        <v>81</v>
      </c>
      <c r="B97" s="194" t="str">
        <f>CONCATENATE(IF(AND(E97&lt;&gt;"",E97&lt;&gt;" ",E97&lt;&gt;"　"),ASC(LEFT(B93,2))+1,""),IF(AND(E97&lt;&gt;"",E97&lt;&gt;" ",E97&lt;&gt;"　"),"　／　 ",""),IF(AND(E97&lt;&gt;"",E97&lt;&gt;" ",E97&lt;&gt;"　"),T2,""))</f>
        <v/>
      </c>
      <c r="C97" s="40"/>
      <c r="D97" s="155"/>
      <c r="E97" s="157"/>
      <c r="F97" s="200"/>
      <c r="G97" s="201"/>
      <c r="H97" s="151"/>
      <c r="I97" s="143"/>
      <c r="J97" s="153"/>
      <c r="K97" s="161"/>
      <c r="L97" s="187" t="s">
        <v>20</v>
      </c>
      <c r="M97" s="141" t="str">
        <f ca="1">IF(Q97="00:00:00","",IF(AND(MONTH(Q97)=4,DAY(Q97)=1),ROUND(YEARFRAC(Q97,DATE(IF(MONTH(NOW())&lt;4,YEAR(NOW())-1,YEAR(NOW())),4,1),1),0),ROUNDDOWN(YEARFRAC(Q97,DATE(IF(MONTH(NOW())&lt;4,YEAR(NOW())-1,YEAR(NOW())),4,1),1),0)))</f>
        <v/>
      </c>
      <c r="N97" s="147"/>
      <c r="O97" s="164"/>
      <c r="P97" s="141" t="str">
        <f>IF(Q97="00:00:00","",IF(AND(MONTH(Q97)=4,DAY(Q97)=1),IF(M97=60,"還暦",IF(M97=70,"古希",IF(M97=77,"喜寿",IF(M97&gt;79,"長寿","")))),IF(M97=60,"還暦",IF(M97=70,"古希",IF(M97=77,"喜寿",IF(M97&gt;79,"長寿",""))))))</f>
        <v/>
      </c>
      <c r="Q97" s="140" t="str">
        <f>IF(OR(L97="00:00:00",L97="",L97=" ",L97="　"),"00:00:00",DATEVALUE(IF(LEFT(L97,1)&lt;"A",SUBSTITUTE(CONCATENATE("S",L97),":","/"),SUBSTITUTE(L97,":","/"))))</f>
        <v>00:00:00</v>
      </c>
      <c r="R97" s="10"/>
      <c r="S97" s="25"/>
      <c r="U97" s="25"/>
    </row>
    <row r="98" spans="1:21" ht="18" customHeight="1" x14ac:dyDescent="0.2">
      <c r="A98">
        <v>82</v>
      </c>
      <c r="B98" s="195"/>
      <c r="C98" s="38"/>
      <c r="D98" s="156"/>
      <c r="E98" s="158"/>
      <c r="F98" s="159"/>
      <c r="G98" s="160"/>
      <c r="H98" s="163"/>
      <c r="I98" s="156"/>
      <c r="J98" s="193"/>
      <c r="K98" s="162"/>
      <c r="L98" s="189"/>
      <c r="M98" s="142"/>
      <c r="N98" s="159"/>
      <c r="O98" s="168"/>
      <c r="P98" s="142"/>
      <c r="Q98" s="140"/>
      <c r="R98" s="10"/>
      <c r="S98" s="25"/>
      <c r="U98" s="25"/>
    </row>
    <row r="99" spans="1:21" ht="12" customHeight="1" x14ac:dyDescent="0.2">
      <c r="A99">
        <v>83</v>
      </c>
      <c r="B99" s="195"/>
      <c r="C99" s="35"/>
      <c r="D99" s="143"/>
      <c r="E99" s="145"/>
      <c r="F99" s="220"/>
      <c r="G99" s="221"/>
      <c r="H99" s="151"/>
      <c r="I99" s="143"/>
      <c r="J99" s="153"/>
      <c r="K99" s="161"/>
      <c r="L99" s="187" t="s">
        <v>20</v>
      </c>
      <c r="M99" s="138" t="str">
        <f ca="1">IF(Q99="00:00:00","",IF(AND(MONTH(Q99)=4,DAY(Q99)=1),ROUND(YEARFRAC(Q99,DATE(IF(MONTH(NOW())&lt;4,YEAR(NOW())-1,YEAR(NOW())),4,1),1),0),ROUNDDOWN(YEARFRAC(Q99,DATE(IF(MONTH(NOW())&lt;4,YEAR(NOW())-1,YEAR(NOW())),4,1),1),0)))</f>
        <v/>
      </c>
      <c r="N99" s="147"/>
      <c r="O99" s="164"/>
      <c r="P99" s="138" t="str">
        <f>IF(Q99="00:00:00","",IF(AND(MONTH(Q99)=4,DAY(Q99)=1),IF(M99=60,"還暦",IF(M99=70,"古希",IF(M99=77,"喜寿",IF(M99&gt;79,"長寿","")))),IF(M99=60,"還暦",IF(M99=70,"古希",IF(M99=77,"喜寿",IF(M99&gt;79,"長寿",""))))))</f>
        <v/>
      </c>
      <c r="Q99" s="140" t="str">
        <f>IF(OR(L99="00:00:00",L99="",L99=" ",L99="　"),"00:00:00",DATEVALUE(IF(LEFT(L99,1)&lt;"A",SUBSTITUTE(CONCATENATE("S",L99),":","/"),SUBSTITUTE(L99,":","/"))))</f>
        <v>00:00:00</v>
      </c>
      <c r="R99" s="10"/>
      <c r="S99" s="25"/>
      <c r="U99" s="25"/>
    </row>
    <row r="100" spans="1:21" ht="18" customHeight="1" thickBot="1" x14ac:dyDescent="0.25">
      <c r="A100">
        <v>84</v>
      </c>
      <c r="B100" s="196"/>
      <c r="C100" s="38"/>
      <c r="D100" s="144"/>
      <c r="E100" s="146"/>
      <c r="F100" s="148"/>
      <c r="G100" s="150"/>
      <c r="H100" s="152"/>
      <c r="I100" s="144"/>
      <c r="J100" s="154"/>
      <c r="K100" s="190"/>
      <c r="L100" s="188"/>
      <c r="M100" s="139"/>
      <c r="N100" s="148"/>
      <c r="O100" s="165"/>
      <c r="P100" s="139"/>
      <c r="Q100" s="140"/>
      <c r="R100" s="10"/>
      <c r="S100" s="25"/>
      <c r="T100" s="25"/>
      <c r="U100" s="25"/>
    </row>
    <row r="101" spans="1:21" ht="12" customHeight="1" thickTop="1" x14ac:dyDescent="0.2">
      <c r="A101">
        <v>85</v>
      </c>
      <c r="B101" s="194" t="str">
        <f>CONCATENATE(IF(AND(E101&lt;&gt;"",E101&lt;&gt;" ",E101&lt;&gt;"　"),ASC(LEFT(B97,2))+1,""),IF(AND(E101&lt;&gt;"",E101&lt;&gt;" ",E101&lt;&gt;"　"),"　／　 ",""),IF(AND(E101&lt;&gt;"",E101&lt;&gt;" ",E101&lt;&gt;"　"),T2,""))</f>
        <v/>
      </c>
      <c r="C101" s="40"/>
      <c r="D101" s="155"/>
      <c r="E101" s="157"/>
      <c r="F101" s="200"/>
      <c r="G101" s="201"/>
      <c r="H101" s="151"/>
      <c r="I101" s="143"/>
      <c r="J101" s="153"/>
      <c r="K101" s="161"/>
      <c r="L101" s="187" t="s">
        <v>20</v>
      </c>
      <c r="M101" s="141" t="str">
        <f ca="1">IF(Q101="00:00:00","",IF(AND(MONTH(Q101)=4,DAY(Q101)=1),ROUND(YEARFRAC(Q101,DATE(IF(MONTH(NOW())&lt;4,YEAR(NOW())-1,YEAR(NOW())),4,1),1),0),ROUNDDOWN(YEARFRAC(Q101,DATE(IF(MONTH(NOW())&lt;4,YEAR(NOW())-1,YEAR(NOW())),4,1),1),0)))</f>
        <v/>
      </c>
      <c r="N101" s="147"/>
      <c r="O101" s="164"/>
      <c r="P101" s="141" t="str">
        <f>IF(Q101="00:00:00","",IF(AND(MONTH(Q101)=4,DAY(Q101)=1),IF(M101=60,"還暦",IF(M101=70,"古希",IF(M101=77,"喜寿",IF(M101&gt;79,"長寿","")))),IF(M101=60,"還暦",IF(M101=70,"古希",IF(M101=77,"喜寿",IF(M101&gt;79,"長寿",""))))))</f>
        <v/>
      </c>
      <c r="Q101" s="140" t="str">
        <f>IF(OR(L101="00:00:00",L101="",L101=" ",L101="　"),"00:00:00",DATEVALUE(IF(LEFT(L101,1)&lt;"A",SUBSTITUTE(CONCATENATE("S",L101),":","/"),SUBSTITUTE(L101,":","/"))))</f>
        <v>00:00:00</v>
      </c>
      <c r="R101" s="10"/>
      <c r="S101" s="25"/>
      <c r="U101" s="25"/>
    </row>
    <row r="102" spans="1:21" ht="18" customHeight="1" x14ac:dyDescent="0.2">
      <c r="A102">
        <v>86</v>
      </c>
      <c r="B102" s="195"/>
      <c r="C102" s="38"/>
      <c r="D102" s="156"/>
      <c r="E102" s="158"/>
      <c r="F102" s="159"/>
      <c r="G102" s="160"/>
      <c r="H102" s="163"/>
      <c r="I102" s="156"/>
      <c r="J102" s="191"/>
      <c r="K102" s="162"/>
      <c r="L102" s="189"/>
      <c r="M102" s="142"/>
      <c r="N102" s="159"/>
      <c r="O102" s="168"/>
      <c r="P102" s="142"/>
      <c r="Q102" s="140"/>
      <c r="R102" s="10"/>
      <c r="S102" s="25"/>
      <c r="T102" s="25"/>
      <c r="U102" s="25"/>
    </row>
    <row r="103" spans="1:21" ht="12" customHeight="1" x14ac:dyDescent="0.2">
      <c r="A103">
        <v>87</v>
      </c>
      <c r="B103" s="195"/>
      <c r="C103" s="35"/>
      <c r="D103" s="143"/>
      <c r="E103" s="145"/>
      <c r="F103" s="220"/>
      <c r="G103" s="221"/>
      <c r="H103" s="151"/>
      <c r="I103" s="143"/>
      <c r="J103" s="193"/>
      <c r="K103" s="161"/>
      <c r="L103" s="187" t="s">
        <v>20</v>
      </c>
      <c r="M103" s="138" t="str">
        <f ca="1">IF(Q103="00:00:00","",IF(AND(MONTH(Q103)=4,DAY(Q103)=1),ROUND(YEARFRAC(Q103,DATE(IF(MONTH(NOW())&lt;4,YEAR(NOW())-1,YEAR(NOW())),4,1),1),0),ROUNDDOWN(YEARFRAC(Q103,DATE(IF(MONTH(NOW())&lt;4,YEAR(NOW())-1,YEAR(NOW())),4,1),1),0)))</f>
        <v/>
      </c>
      <c r="N103" s="147"/>
      <c r="O103" s="164"/>
      <c r="P103" s="138" t="str">
        <f>IF(Q103="00:00:00","",IF(AND(MONTH(Q103)=4,DAY(Q103)=1),IF(M103=60,"還暦",IF(M103=70,"古希",IF(M103=77,"喜寿",IF(M103&gt;79,"長寿","")))),IF(M103=60,"還暦",IF(M103=70,"古希",IF(M103=77,"喜寿",IF(M103&gt;79,"長寿",""))))))</f>
        <v/>
      </c>
      <c r="Q103" s="140" t="str">
        <f>IF(OR(L103="00:00:00",L103="",L103=" ",L103="　"),"00:00:00",DATEVALUE(IF(LEFT(L103,1)&lt;"A",SUBSTITUTE(CONCATENATE("S",L103),":","/"),SUBSTITUTE(L103,":","/"))))</f>
        <v>00:00:00</v>
      </c>
      <c r="R103" s="10"/>
      <c r="S103" s="25"/>
      <c r="U103" s="25"/>
    </row>
    <row r="104" spans="1:21" ht="18" customHeight="1" thickBot="1" x14ac:dyDescent="0.25">
      <c r="A104">
        <v>88</v>
      </c>
      <c r="B104" s="196"/>
      <c r="C104" s="38"/>
      <c r="D104" s="144"/>
      <c r="E104" s="146"/>
      <c r="F104" s="148"/>
      <c r="G104" s="150"/>
      <c r="H104" s="152"/>
      <c r="I104" s="144"/>
      <c r="J104" s="154"/>
      <c r="K104" s="190"/>
      <c r="L104" s="188"/>
      <c r="M104" s="139"/>
      <c r="N104" s="148"/>
      <c r="O104" s="165"/>
      <c r="P104" s="139"/>
      <c r="Q104" s="140"/>
      <c r="R104" s="10"/>
      <c r="S104" s="25"/>
      <c r="T104" s="25"/>
      <c r="U104" s="25"/>
    </row>
    <row r="105" spans="1:21" ht="12" customHeight="1" thickTop="1" x14ac:dyDescent="0.2">
      <c r="A105">
        <v>89</v>
      </c>
      <c r="B105" s="194" t="str">
        <f>CONCATENATE(IF(AND(E105&lt;&gt;"",E105&lt;&gt;" ",E105&lt;&gt;"　"),ASC(LEFT(B101,2))+1,""),IF(AND(E105&lt;&gt;"",E105&lt;&gt;" ",E105&lt;&gt;"　"),"　／　 ",""),IF(AND(E105&lt;&gt;"",E105&lt;&gt;" ",E105&lt;&gt;"　"),T2,""))</f>
        <v/>
      </c>
      <c r="C105" s="40"/>
      <c r="D105" s="155"/>
      <c r="E105" s="157"/>
      <c r="F105" s="200"/>
      <c r="G105" s="201"/>
      <c r="H105" s="151"/>
      <c r="I105" s="143"/>
      <c r="J105" s="153"/>
      <c r="K105" s="161"/>
      <c r="L105" s="187" t="s">
        <v>20</v>
      </c>
      <c r="M105" s="141" t="str">
        <f ca="1">IF(Q105="00:00:00","",IF(AND(MONTH(Q105)=4,DAY(Q105)=1),ROUND(YEARFRAC(Q105,DATE(IF(MONTH(NOW())&lt;4,YEAR(NOW())-1,YEAR(NOW())),4,1),1),0),ROUNDDOWN(YEARFRAC(Q105,DATE(IF(MONTH(NOW())&lt;4,YEAR(NOW())-1,YEAR(NOW())),4,1),1),0)))</f>
        <v/>
      </c>
      <c r="N105" s="147"/>
      <c r="O105" s="164"/>
      <c r="P105" s="141" t="str">
        <f>IF(Q105="00:00:00","",IF(AND(MONTH(Q105)=4,DAY(Q105)=1),IF(M105=60,"還暦",IF(M105=70,"古希",IF(M105=77,"喜寿",IF(M105&gt;79,"長寿","")))),IF(M105=60,"還暦",IF(M105=70,"古希",IF(M105=77,"喜寿",IF(M105&gt;79,"長寿",""))))))</f>
        <v/>
      </c>
      <c r="Q105" s="140" t="str">
        <f>IF(OR(L105="00:00:00",L105="",L105=" ",L105="　"),"00:00:00",DATEVALUE(IF(LEFT(L105,1)&lt;"A",SUBSTITUTE(CONCATENATE("S",L105),":","/"),SUBSTITUTE(L105,":","/"))))</f>
        <v>00:00:00</v>
      </c>
      <c r="R105" s="10"/>
      <c r="S105" s="25"/>
      <c r="U105" s="25"/>
    </row>
    <row r="106" spans="1:21" ht="18" customHeight="1" x14ac:dyDescent="0.2">
      <c r="A106">
        <v>90</v>
      </c>
      <c r="B106" s="195"/>
      <c r="C106" s="38"/>
      <c r="D106" s="156"/>
      <c r="E106" s="158"/>
      <c r="F106" s="159"/>
      <c r="G106" s="160"/>
      <c r="H106" s="163"/>
      <c r="I106" s="156"/>
      <c r="J106" s="193"/>
      <c r="K106" s="162"/>
      <c r="L106" s="189"/>
      <c r="M106" s="142"/>
      <c r="N106" s="159"/>
      <c r="O106" s="168"/>
      <c r="P106" s="142"/>
      <c r="Q106" s="140"/>
      <c r="R106" s="10"/>
      <c r="S106" s="25"/>
      <c r="T106" s="25"/>
      <c r="U106" s="25"/>
    </row>
    <row r="107" spans="1:21" ht="12" customHeight="1" x14ac:dyDescent="0.2">
      <c r="A107">
        <v>91</v>
      </c>
      <c r="B107" s="195"/>
      <c r="C107" s="35"/>
      <c r="D107" s="143"/>
      <c r="E107" s="145"/>
      <c r="F107" s="220"/>
      <c r="G107" s="221"/>
      <c r="H107" s="151"/>
      <c r="I107" s="143"/>
      <c r="J107" s="153"/>
      <c r="K107" s="161"/>
      <c r="L107" s="187" t="s">
        <v>20</v>
      </c>
      <c r="M107" s="138" t="str">
        <f ca="1">IF(Q107="00:00:00","",IF(AND(MONTH(Q107)=4,DAY(Q107)=1),ROUND(YEARFRAC(Q107,DATE(IF(MONTH(NOW())&lt;4,YEAR(NOW())-1,YEAR(NOW())),4,1),1),0),ROUNDDOWN(YEARFRAC(Q107,DATE(IF(MONTH(NOW())&lt;4,YEAR(NOW())-1,YEAR(NOW())),4,1),1),0)))</f>
        <v/>
      </c>
      <c r="N107" s="147"/>
      <c r="O107" s="164"/>
      <c r="P107" s="138" t="str">
        <f>IF(Q107="00:00:00","",IF(AND(MONTH(Q107)=4,DAY(Q107)=1),IF(M107=60,"還暦",IF(M107=70,"古希",IF(M107=77,"喜寿",IF(M107&gt;79,"長寿","")))),IF(M107=60,"還暦",IF(M107=70,"古希",IF(M107=77,"喜寿",IF(M107&gt;79,"長寿",""))))))</f>
        <v/>
      </c>
      <c r="Q107" s="140" t="str">
        <f>IF(OR(L107="00:00:00",L107="",L107=" ",L107="　"),"00:00:00",DATEVALUE(IF(LEFT(L107,1)&lt;"A",SUBSTITUTE(CONCATENATE("S",L107),":","/"),SUBSTITUTE(L107,":","/"))))</f>
        <v>00:00:00</v>
      </c>
      <c r="R107" s="10"/>
      <c r="S107" s="25"/>
      <c r="U107" s="25"/>
    </row>
    <row r="108" spans="1:21" ht="18" customHeight="1" thickBot="1" x14ac:dyDescent="0.25">
      <c r="A108">
        <v>92</v>
      </c>
      <c r="B108" s="196"/>
      <c r="C108" s="38"/>
      <c r="D108" s="144"/>
      <c r="E108" s="146"/>
      <c r="F108" s="148"/>
      <c r="G108" s="150"/>
      <c r="H108" s="152"/>
      <c r="I108" s="144"/>
      <c r="J108" s="154"/>
      <c r="K108" s="190"/>
      <c r="L108" s="188"/>
      <c r="M108" s="139"/>
      <c r="N108" s="148"/>
      <c r="O108" s="165"/>
      <c r="P108" s="139"/>
      <c r="Q108" s="140"/>
      <c r="R108" s="10"/>
      <c r="S108" s="25"/>
      <c r="T108" s="25"/>
      <c r="U108" s="25"/>
    </row>
    <row r="109" spans="1:21" ht="12" customHeight="1" thickTop="1" x14ac:dyDescent="0.2">
      <c r="A109">
        <v>93</v>
      </c>
      <c r="B109" s="194" t="str">
        <f>CONCATENATE(IF(AND(E109&lt;&gt;"",E109&lt;&gt;" ",E109&lt;&gt;"　"),ASC(LEFT(B105,2))+1,""),IF(AND(E109&lt;&gt;"",E109&lt;&gt;" ",E109&lt;&gt;"　"),"　／　 ",""),IF(AND(E109&lt;&gt;"",E109&lt;&gt;" ",E109&lt;&gt;"　"),T2,""))</f>
        <v/>
      </c>
      <c r="C109" s="40"/>
      <c r="D109" s="155"/>
      <c r="E109" s="157"/>
      <c r="F109" s="200"/>
      <c r="G109" s="201"/>
      <c r="H109" s="151"/>
      <c r="I109" s="143"/>
      <c r="J109" s="153"/>
      <c r="K109" s="161"/>
      <c r="L109" s="187" t="s">
        <v>20</v>
      </c>
      <c r="M109" s="141" t="str">
        <f ca="1">IF(Q109="00:00:00","",IF(AND(MONTH(Q109)=4,DAY(Q109)=1),ROUND(YEARFRAC(Q109,DATE(IF(MONTH(NOW())&lt;4,YEAR(NOW())-1,YEAR(NOW())),4,1),1),0),ROUNDDOWN(YEARFRAC(Q109,DATE(IF(MONTH(NOW())&lt;4,YEAR(NOW())-1,YEAR(NOW())),4,1),1),0)))</f>
        <v/>
      </c>
      <c r="N109" s="147"/>
      <c r="O109" s="164"/>
      <c r="P109" s="141" t="str">
        <f>IF(Q109="00:00:00","",IF(AND(MONTH(Q109)=4,DAY(Q109)=1),IF(M109=60,"還暦",IF(M109=70,"古希",IF(M109=77,"喜寿",IF(M109&gt;79,"長寿","")))),IF(M109=60,"還暦",IF(M109=70,"古希",IF(M109=77,"喜寿",IF(M109&gt;79,"長寿",""))))))</f>
        <v/>
      </c>
      <c r="Q109" s="140" t="str">
        <f>IF(OR(L109="00:00:00",L109="",L109=" ",L109="　"),"00:00:00",DATEVALUE(IF(LEFT(L109,1)&lt;"A",SUBSTITUTE(CONCATENATE("S",L109),":","/"),SUBSTITUTE(L109,":","/"))))</f>
        <v>00:00:00</v>
      </c>
      <c r="R109" s="10"/>
      <c r="S109" s="25"/>
      <c r="U109" s="25"/>
    </row>
    <row r="110" spans="1:21" ht="18" customHeight="1" x14ac:dyDescent="0.2">
      <c r="A110">
        <v>94</v>
      </c>
      <c r="B110" s="195"/>
      <c r="C110" s="38"/>
      <c r="D110" s="156"/>
      <c r="E110" s="158"/>
      <c r="F110" s="159"/>
      <c r="G110" s="160"/>
      <c r="H110" s="163"/>
      <c r="I110" s="156"/>
      <c r="J110" s="191"/>
      <c r="K110" s="162"/>
      <c r="L110" s="189"/>
      <c r="M110" s="142"/>
      <c r="N110" s="159"/>
      <c r="O110" s="168"/>
      <c r="P110" s="142"/>
      <c r="Q110" s="140"/>
      <c r="R110" s="10"/>
      <c r="S110" s="25"/>
      <c r="T110" s="25"/>
      <c r="U110" s="25"/>
    </row>
    <row r="111" spans="1:21" ht="12" customHeight="1" x14ac:dyDescent="0.2">
      <c r="A111">
        <v>95</v>
      </c>
      <c r="B111" s="195"/>
      <c r="C111" s="35"/>
      <c r="D111" s="143"/>
      <c r="E111" s="145"/>
      <c r="F111" s="147"/>
      <c r="G111" s="149"/>
      <c r="H111" s="151"/>
      <c r="I111" s="143"/>
      <c r="J111" s="153"/>
      <c r="K111" s="161"/>
      <c r="L111" s="187" t="s">
        <v>20</v>
      </c>
      <c r="M111" s="138" t="str">
        <f ca="1">IF(Q111="00:00:00","",IF(AND(MONTH(Q111)=4,DAY(Q111)=1),ROUND(YEARFRAC(Q111,DATE(IF(MONTH(NOW())&lt;4,YEAR(NOW())-1,YEAR(NOW())),4,1),1),0),ROUNDDOWN(YEARFRAC(Q111,DATE(IF(MONTH(NOW())&lt;4,YEAR(NOW())-1,YEAR(NOW())),4,1),1),0)))</f>
        <v/>
      </c>
      <c r="N111" s="147"/>
      <c r="O111" s="164"/>
      <c r="P111" s="138" t="str">
        <f>IF(Q111="00:00:00","",IF(AND(MONTH(Q111)=4,DAY(Q111)=1),IF(M111=60,"還暦",IF(M111=70,"古希",IF(M111=77,"喜寿",IF(M111&gt;79,"長寿","")))),IF(M111=60,"還暦",IF(M111=70,"古希",IF(M111=77,"喜寿",IF(M111&gt;79,"長寿",""))))))</f>
        <v/>
      </c>
      <c r="Q111" s="140" t="str">
        <f>IF(OR(L111="00:00:00",L111="",L111=" ",L111="　"),"00:00:00",DATEVALUE(IF(LEFT(L111,1)&lt;"A",SUBSTITUTE(CONCATENATE("S",L111),":","/"),SUBSTITUTE(L111,":","/"))))</f>
        <v>00:00:00</v>
      </c>
      <c r="R111" s="10"/>
      <c r="S111" s="25"/>
      <c r="U111" s="25"/>
    </row>
    <row r="112" spans="1:21" ht="18" customHeight="1" x14ac:dyDescent="0.2">
      <c r="A112">
        <v>96</v>
      </c>
      <c r="B112" s="247"/>
      <c r="C112" s="38"/>
      <c r="D112" s="156"/>
      <c r="E112" s="158"/>
      <c r="F112" s="159"/>
      <c r="G112" s="160"/>
      <c r="H112" s="163"/>
      <c r="I112" s="156"/>
      <c r="J112" s="191"/>
      <c r="K112" s="162"/>
      <c r="L112" s="189"/>
      <c r="M112" s="142"/>
      <c r="N112" s="159"/>
      <c r="O112" s="168"/>
      <c r="P112" s="142"/>
      <c r="Q112" s="140"/>
      <c r="R112" s="10"/>
      <c r="S112" s="25"/>
      <c r="T112" s="25"/>
      <c r="U112" s="25"/>
    </row>
    <row r="113" spans="1:21" ht="18" customHeight="1" x14ac:dyDescent="0.2">
      <c r="B113" s="231" t="s">
        <v>67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30"/>
      <c r="R113" s="10"/>
      <c r="S113" s="25"/>
      <c r="T113" s="25"/>
      <c r="U113" s="25"/>
    </row>
    <row r="114" spans="1:21" ht="19.5" customHeight="1" x14ac:dyDescent="0.2">
      <c r="B114" s="31" t="s">
        <v>66</v>
      </c>
      <c r="C114" s="27"/>
      <c r="D114" s="10"/>
      <c r="E114" s="10"/>
      <c r="F114" s="22"/>
      <c r="G114" s="22"/>
      <c r="H114" s="10"/>
      <c r="I114" s="22"/>
      <c r="J114" s="22"/>
      <c r="K114" s="10"/>
      <c r="L114" s="10"/>
      <c r="M114" s="10"/>
      <c r="N114" s="10"/>
      <c r="O114" s="10"/>
      <c r="P114" s="10"/>
      <c r="Q114" s="2"/>
      <c r="R114" s="10"/>
      <c r="S114" s="25"/>
      <c r="T114" s="25"/>
      <c r="U114" s="25"/>
    </row>
    <row r="115" spans="1:21" ht="27.75" customHeight="1" x14ac:dyDescent="0.2">
      <c r="B115" s="232" t="str">
        <f>B58</f>
        <v>様式１　　第　４９　回　全日本レディースソフトテニス個人戦大会　申込書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14"/>
      <c r="R115" s="24"/>
      <c r="S115" s="25"/>
      <c r="T115" s="25"/>
      <c r="U115" s="25"/>
    </row>
    <row r="116" spans="1:21" ht="23.25" customHeight="1" x14ac:dyDescent="0.2">
      <c r="B116" s="233" t="str">
        <f>IF($B$2=0,"",$B$2)</f>
        <v>種別　（ はぎ</v>
      </c>
      <c r="C116" s="229"/>
      <c r="D116" s="52" t="str">
        <f>D59</f>
        <v>）（</v>
      </c>
      <c r="E116" s="53" t="str">
        <f>IF($E$2=0,"",$E$2)</f>
        <v/>
      </c>
      <c r="F116" s="98" t="str">
        <f>F59</f>
        <v>支部　）</v>
      </c>
      <c r="G116" s="99"/>
      <c r="H116" s="99"/>
      <c r="I116" s="54"/>
      <c r="J116" s="55"/>
      <c r="K116" s="55"/>
      <c r="L116" s="55"/>
      <c r="M116" s="56" t="str">
        <f>M59</f>
        <v>令和</v>
      </c>
      <c r="N116" s="57" t="str">
        <f>N59</f>
        <v>年</v>
      </c>
      <c r="O116" s="57" t="str">
        <f>O59</f>
        <v>月</v>
      </c>
      <c r="P116" s="57" t="str">
        <f>P59</f>
        <v>日</v>
      </c>
      <c r="R116" s="26"/>
      <c r="S116" s="25"/>
      <c r="T116" s="25"/>
      <c r="U116" s="25"/>
    </row>
    <row r="117" spans="1:21" ht="13.5" customHeight="1" x14ac:dyDescent="0.2">
      <c r="B117" s="234" t="str">
        <f>B60</f>
        <v>申込責任者氏名</v>
      </c>
      <c r="C117" s="235"/>
      <c r="D117" s="236"/>
      <c r="E117" s="93" t="str">
        <f>E60</f>
        <v>申込責任者</v>
      </c>
      <c r="F117" s="237" t="str">
        <f>F60</f>
        <v>〒</v>
      </c>
      <c r="G117" s="238"/>
      <c r="H117" s="58" t="str">
        <f>H60</f>
        <v>－</v>
      </c>
      <c r="I117" s="59" t="str">
        <f>IF($I$3=0,"",$I$3)</f>
        <v/>
      </c>
      <c r="J117" s="238" t="str">
        <f>IF($J$3=0,"",$J$3)</f>
        <v/>
      </c>
      <c r="K117" s="239"/>
      <c r="L117" s="240"/>
      <c r="M117" s="138" t="str">
        <f>M60</f>
        <v>℡</v>
      </c>
      <c r="N117" s="254" t="str">
        <f>IF($N$3=0,"",$N$3)</f>
        <v/>
      </c>
      <c r="O117" s="255"/>
      <c r="P117" s="256"/>
      <c r="Q117" s="5"/>
      <c r="R117" s="27"/>
      <c r="S117" s="25"/>
      <c r="T117" s="25"/>
      <c r="U117" s="25"/>
    </row>
    <row r="118" spans="1:21" ht="21.75" customHeight="1" x14ac:dyDescent="0.2">
      <c r="B118" s="244" t="str">
        <f>IF($B$4=0,"",$B$4)</f>
        <v/>
      </c>
      <c r="C118" s="245"/>
      <c r="D118" s="246"/>
      <c r="E118" s="94" t="str">
        <f>E61</f>
        <v>住　　所</v>
      </c>
      <c r="F118" s="241" t="str">
        <f>IF($F$4=0,"",$F$4)</f>
        <v/>
      </c>
      <c r="G118" s="242"/>
      <c r="H118" s="242"/>
      <c r="I118" s="242"/>
      <c r="J118" s="242"/>
      <c r="K118" s="242"/>
      <c r="L118" s="243"/>
      <c r="M118" s="224"/>
      <c r="N118" s="257"/>
      <c r="O118" s="258"/>
      <c r="P118" s="259"/>
      <c r="Q118" s="5"/>
      <c r="R118" s="27"/>
      <c r="S118" s="25"/>
      <c r="T118" s="25"/>
      <c r="U118" s="25"/>
    </row>
    <row r="119" spans="1:21" ht="20.25" customHeight="1" x14ac:dyDescent="0.2">
      <c r="B119" s="32" t="s">
        <v>19</v>
      </c>
      <c r="C119" s="13"/>
      <c r="D119" s="13"/>
      <c r="E119" s="13"/>
      <c r="F119" s="13"/>
      <c r="G119" s="13"/>
      <c r="H119" s="19"/>
      <c r="I119" s="13"/>
      <c r="J119" s="13"/>
      <c r="K119" s="13"/>
      <c r="L119" s="13"/>
      <c r="M119" s="13"/>
      <c r="N119" s="13"/>
      <c r="O119" s="13"/>
      <c r="P119" s="13"/>
      <c r="Q119" s="12"/>
      <c r="R119" s="19"/>
      <c r="S119" s="25"/>
      <c r="T119" s="25"/>
      <c r="U119" s="25"/>
    </row>
    <row r="120" spans="1:21" ht="13.5" customHeight="1" x14ac:dyDescent="0.2">
      <c r="B120" s="133" t="s">
        <v>2</v>
      </c>
      <c r="C120" s="33" t="s">
        <v>3</v>
      </c>
      <c r="D120" s="210" t="s">
        <v>4</v>
      </c>
      <c r="E120" s="212" t="s">
        <v>12</v>
      </c>
      <c r="F120" s="214" t="s">
        <v>5</v>
      </c>
      <c r="G120" s="215"/>
      <c r="H120" s="215"/>
      <c r="I120" s="215"/>
      <c r="J120" s="216"/>
      <c r="K120" s="166" t="s">
        <v>6</v>
      </c>
      <c r="L120" s="166" t="s">
        <v>8</v>
      </c>
      <c r="M120" s="133" t="s">
        <v>7</v>
      </c>
      <c r="N120" s="135" t="s">
        <v>9</v>
      </c>
      <c r="O120" s="136"/>
      <c r="P120" s="133" t="s">
        <v>10</v>
      </c>
      <c r="Q120" s="7"/>
      <c r="R120" s="8"/>
      <c r="S120" s="25"/>
      <c r="T120" s="25"/>
      <c r="U120" s="25"/>
    </row>
    <row r="121" spans="1:21" x14ac:dyDescent="0.2">
      <c r="B121" s="134"/>
      <c r="C121" s="34" t="s">
        <v>11</v>
      </c>
      <c r="D121" s="211"/>
      <c r="E121" s="213"/>
      <c r="F121" s="3" t="s">
        <v>13</v>
      </c>
      <c r="G121" s="95" t="s">
        <v>14</v>
      </c>
      <c r="H121" s="135" t="s">
        <v>15</v>
      </c>
      <c r="I121" s="208"/>
      <c r="J121" s="96" t="s">
        <v>16</v>
      </c>
      <c r="K121" s="167"/>
      <c r="L121" s="167"/>
      <c r="M121" s="134"/>
      <c r="N121" s="3" t="s">
        <v>17</v>
      </c>
      <c r="O121" s="4" t="s">
        <v>18</v>
      </c>
      <c r="P121" s="137"/>
      <c r="Q121" s="9"/>
      <c r="R121" s="10"/>
      <c r="S121" s="25"/>
      <c r="T121" s="25"/>
      <c r="U121" s="25"/>
    </row>
    <row r="122" spans="1:21" ht="12" customHeight="1" x14ac:dyDescent="0.2">
      <c r="A122">
        <v>97</v>
      </c>
      <c r="B122" s="195" t="str">
        <f>CONCATENATE(IF(AND(E122&lt;&gt;"",E122&lt;&gt;" ",E122&lt;&gt;"　"),ASC(LEFT(B109,2))+1,""),IF(AND(E122&lt;&gt;"",E122&lt;&gt;" ",E122&lt;&gt;"　"),"　／　 ",""),IF(AND(E122&lt;&gt;"",E122&lt;&gt;" ",E122&lt;&gt;"　"),T2,""))</f>
        <v/>
      </c>
      <c r="C122" s="35"/>
      <c r="D122" s="143"/>
      <c r="E122" s="145"/>
      <c r="F122" s="147"/>
      <c r="G122" s="149"/>
      <c r="H122" s="151"/>
      <c r="I122" s="143"/>
      <c r="J122" s="153"/>
      <c r="K122" s="161"/>
      <c r="L122" s="187" t="s">
        <v>27</v>
      </c>
      <c r="M122" s="138" t="str">
        <f ca="1">IF(Q122="00:00:00","",IF(AND(MONTH(Q122)=4,DAY(Q122)=1),ROUND(YEARFRAC(Q122,DATE(IF(MONTH(NOW())&lt;4,YEAR(NOW())-1,YEAR(NOW())),4,1),1),0),ROUNDDOWN(YEARFRAC(Q122,DATE(IF(MONTH(NOW())&lt;4,YEAR(NOW())-1,YEAR(NOW())),4,1),1),0)))</f>
        <v/>
      </c>
      <c r="N122" s="147"/>
      <c r="O122" s="164"/>
      <c r="P122" s="138" t="str">
        <f>IF(Q122="00:00:00","",IF(AND(MONTH(Q122)=4,DAY(Q122)=1),IF(M122=60,"還暦",IF(M122=70,"古希",IF(M122=77,"喜寿",IF(M122&gt;79,"長寿","")))),IF(M122=60,"還暦",IF(M122=70,"古希",IF(M122=77,"喜寿",IF(M122&gt;79,"長寿",""))))))</f>
        <v/>
      </c>
      <c r="Q122" s="140" t="str">
        <f>IF(OR(L122="00:00:00",L122="",L122=" ",L122="　"),"00:00:00",DATEVALUE(IF(LEFT(L122,1)&lt;"A",SUBSTITUTE(CONCATENATE("S",L122),":","/"),SUBSTITUTE(L122,":","/"))))</f>
        <v>00:00:00</v>
      </c>
      <c r="R122" s="10"/>
      <c r="S122" s="25"/>
      <c r="U122" s="25"/>
    </row>
    <row r="123" spans="1:21" ht="18" customHeight="1" x14ac:dyDescent="0.2">
      <c r="A123">
        <v>98</v>
      </c>
      <c r="B123" s="195"/>
      <c r="C123" s="36"/>
      <c r="D123" s="156"/>
      <c r="E123" s="158"/>
      <c r="F123" s="159"/>
      <c r="G123" s="160"/>
      <c r="H123" s="163"/>
      <c r="I123" s="156"/>
      <c r="J123" s="191"/>
      <c r="K123" s="162"/>
      <c r="L123" s="189"/>
      <c r="M123" s="142"/>
      <c r="N123" s="159"/>
      <c r="O123" s="168"/>
      <c r="P123" s="142"/>
      <c r="Q123" s="140"/>
      <c r="R123" s="10"/>
      <c r="S123" s="25"/>
      <c r="T123" s="28"/>
      <c r="U123" s="25"/>
    </row>
    <row r="124" spans="1:21" ht="12" customHeight="1" x14ac:dyDescent="0.2">
      <c r="A124">
        <v>99</v>
      </c>
      <c r="B124" s="195"/>
      <c r="C124" s="35"/>
      <c r="D124" s="143"/>
      <c r="E124" s="145"/>
      <c r="F124" s="147"/>
      <c r="G124" s="149"/>
      <c r="H124" s="151"/>
      <c r="I124" s="143"/>
      <c r="J124" s="153"/>
      <c r="K124" s="161"/>
      <c r="L124" s="187" t="s">
        <v>27</v>
      </c>
      <c r="M124" s="138" t="str">
        <f ca="1">IF(Q124="00:00:00","",IF(AND(MONTH(Q124)=4,DAY(Q124)=1),ROUND(YEARFRAC(Q124,DATE(IF(MONTH(NOW())&lt;4,YEAR(NOW())-1,YEAR(NOW())),4,1),1),0),ROUNDDOWN(YEARFRAC(Q124,DATE(IF(MONTH(NOW())&lt;4,YEAR(NOW())-1,YEAR(NOW())),4,1),1),0)))</f>
        <v/>
      </c>
      <c r="N124" s="147"/>
      <c r="O124" s="164"/>
      <c r="P124" s="138" t="str">
        <f>IF(Q124="00:00:00","",IF(AND(MONTH(Q124)=4,DAY(Q124)=1),IF(M124=60,"還暦",IF(M124=70,"古希",IF(M124=77,"喜寿",IF(M124&gt;79,"長寿","")))),IF(M124=60,"還暦",IF(M124=70,"古希",IF(M124=77,"喜寿",IF(M124&gt;79,"長寿",""))))))</f>
        <v/>
      </c>
      <c r="Q124" s="140" t="str">
        <f>IF(OR(L124="00:00:00",L124="",L124=" ",L124="　"),"00:00:00",DATEVALUE(IF(LEFT(L124,1)&lt;"A",SUBSTITUTE(CONCATENATE("S",L124),":","/"),SUBSTITUTE(L124,":","/"))))</f>
        <v>00:00:00</v>
      </c>
      <c r="R124" s="10"/>
      <c r="S124" s="25"/>
      <c r="U124" s="25"/>
    </row>
    <row r="125" spans="1:21" ht="18" customHeight="1" thickBot="1" x14ac:dyDescent="0.25">
      <c r="A125">
        <v>100</v>
      </c>
      <c r="B125" s="196"/>
      <c r="C125" s="36"/>
      <c r="D125" s="144"/>
      <c r="E125" s="146"/>
      <c r="F125" s="148"/>
      <c r="G125" s="150"/>
      <c r="H125" s="152"/>
      <c r="I125" s="144"/>
      <c r="J125" s="154"/>
      <c r="K125" s="190"/>
      <c r="L125" s="188"/>
      <c r="M125" s="139"/>
      <c r="N125" s="148"/>
      <c r="O125" s="165"/>
      <c r="P125" s="139"/>
      <c r="Q125" s="140"/>
      <c r="R125" s="10"/>
      <c r="S125" s="25"/>
      <c r="T125" s="25"/>
      <c r="U125" s="25"/>
    </row>
    <row r="126" spans="1:21" ht="12" customHeight="1" thickTop="1" x14ac:dyDescent="0.2">
      <c r="A126">
        <v>101</v>
      </c>
      <c r="B126" s="194" t="str">
        <f>CONCATENATE(IF(AND(E126&lt;&gt;"",E126&lt;&gt;" ",E126&lt;&gt;"　"),ASC(LEFT(B122,2))+1,""),IF(AND(E126&lt;&gt;"",E126&lt;&gt;" ",E126&lt;&gt;"　"),"　／　 ",""),IF(AND(E126&lt;&gt;"",E126&lt;&gt;" ",E126&lt;&gt;"　"),T2,""))</f>
        <v/>
      </c>
      <c r="C126" s="40"/>
      <c r="D126" s="155"/>
      <c r="E126" s="157"/>
      <c r="F126" s="147"/>
      <c r="G126" s="149"/>
      <c r="H126" s="151"/>
      <c r="I126" s="143"/>
      <c r="J126" s="192"/>
      <c r="K126" s="161"/>
      <c r="L126" s="187" t="s">
        <v>20</v>
      </c>
      <c r="M126" s="141" t="str">
        <f ca="1">IF(Q126="00:00:00","",IF(AND(MONTH(Q126)=4,DAY(Q126)=1),ROUND(YEARFRAC(Q126,DATE(IF(MONTH(NOW())&lt;4,YEAR(NOW())-1,YEAR(NOW())),4,1),1),0),ROUNDDOWN(YEARFRAC(Q126,DATE(IF(MONTH(NOW())&lt;4,YEAR(NOW())-1,YEAR(NOW())),4,1),1),0)))</f>
        <v/>
      </c>
      <c r="N126" s="147"/>
      <c r="O126" s="164"/>
      <c r="P126" s="141" t="str">
        <f>IF(Q126="00:00:00","",IF(AND(MONTH(Q126)=4,DAY(Q126)=1),IF(M126=60,"還暦",IF(M126=70,"古希",IF(M126=77,"喜寿",IF(M126&gt;79,"長寿","")))),IF(M126=60,"還暦",IF(M126=70,"古希",IF(M126=77,"喜寿",IF(M126&gt;79,"長寿",""))))))</f>
        <v/>
      </c>
      <c r="Q126" s="140" t="str">
        <f>IF(OR(L126="00:00:00",L126="",L126=" ",L126="　"),"00:00:00",DATEVALUE(IF(LEFT(L126,1)&lt;"A",SUBSTITUTE(CONCATENATE("S",L126),":","/"),SUBSTITUTE(L126,":","/"))))</f>
        <v>00:00:00</v>
      </c>
      <c r="R126" s="10"/>
      <c r="S126" s="25"/>
      <c r="U126" s="25"/>
    </row>
    <row r="127" spans="1:21" ht="18" customHeight="1" x14ac:dyDescent="0.2">
      <c r="A127">
        <v>102</v>
      </c>
      <c r="B127" s="195"/>
      <c r="C127" s="37"/>
      <c r="D127" s="156"/>
      <c r="E127" s="158"/>
      <c r="F127" s="159"/>
      <c r="G127" s="160"/>
      <c r="H127" s="163"/>
      <c r="I127" s="156"/>
      <c r="J127" s="191"/>
      <c r="K127" s="162"/>
      <c r="L127" s="189"/>
      <c r="M127" s="142"/>
      <c r="N127" s="159"/>
      <c r="O127" s="168"/>
      <c r="P127" s="142"/>
      <c r="Q127" s="140"/>
      <c r="R127" s="10"/>
      <c r="S127" s="25"/>
      <c r="T127" s="25"/>
      <c r="U127" s="25"/>
    </row>
    <row r="128" spans="1:21" ht="12" customHeight="1" x14ac:dyDescent="0.2">
      <c r="A128">
        <v>103</v>
      </c>
      <c r="B128" s="195"/>
      <c r="C128" s="35"/>
      <c r="D128" s="143"/>
      <c r="E128" s="145"/>
      <c r="F128" s="147"/>
      <c r="G128" s="149"/>
      <c r="H128" s="151"/>
      <c r="I128" s="143"/>
      <c r="J128" s="153"/>
      <c r="K128" s="161"/>
      <c r="L128" s="187" t="s">
        <v>20</v>
      </c>
      <c r="M128" s="138" t="str">
        <f ca="1">IF(Q128="00:00:00","",IF(AND(MONTH(Q128)=4,DAY(Q128)=1),ROUND(YEARFRAC(Q128,DATE(IF(MONTH(NOW())&lt;4,YEAR(NOW())-1,YEAR(NOW())),4,1),1),0),ROUNDDOWN(YEARFRAC(Q128,DATE(IF(MONTH(NOW())&lt;4,YEAR(NOW())-1,YEAR(NOW())),4,1),1),0)))</f>
        <v/>
      </c>
      <c r="N128" s="147"/>
      <c r="O128" s="164"/>
      <c r="P128" s="138" t="str">
        <f>IF(Q128="00:00:00","",IF(AND(MONTH(Q128)=4,DAY(Q128)=1),IF(M128=60,"還暦",IF(M128=70,"古希",IF(M128=77,"喜寿",IF(M128&gt;79,"長寿","")))),IF(M128=60,"還暦",IF(M128=70,"古希",IF(M128=77,"喜寿",IF(M128&gt;79,"長寿",""))))))</f>
        <v/>
      </c>
      <c r="Q128" s="140" t="str">
        <f>IF(OR(L128="00:00:00",L128="",L128=" ",L128="　"),"00:00:00",DATEVALUE(IF(LEFT(L128,1)&lt;"A",SUBSTITUTE(CONCATENATE("S",L128),":","/"),SUBSTITUTE(L128,":","/"))))</f>
        <v>00:00:00</v>
      </c>
      <c r="R128" s="10"/>
      <c r="S128" s="25"/>
      <c r="U128" s="25"/>
    </row>
    <row r="129" spans="1:21" ht="18" customHeight="1" thickBot="1" x14ac:dyDescent="0.25">
      <c r="A129">
        <v>104</v>
      </c>
      <c r="B129" s="196"/>
      <c r="C129" s="38"/>
      <c r="D129" s="144"/>
      <c r="E129" s="146"/>
      <c r="F129" s="148"/>
      <c r="G129" s="150"/>
      <c r="H129" s="152"/>
      <c r="I129" s="144"/>
      <c r="J129" s="154"/>
      <c r="K129" s="190"/>
      <c r="L129" s="188"/>
      <c r="M129" s="139"/>
      <c r="N129" s="148"/>
      <c r="O129" s="165"/>
      <c r="P129" s="139"/>
      <c r="Q129" s="140"/>
      <c r="R129" s="10"/>
      <c r="S129" s="25"/>
      <c r="T129" s="25"/>
      <c r="U129" s="25"/>
    </row>
    <row r="130" spans="1:21" ht="12" customHeight="1" thickTop="1" x14ac:dyDescent="0.2">
      <c r="A130">
        <v>105</v>
      </c>
      <c r="B130" s="194" t="str">
        <f>CONCATENATE(IF(AND(E130&lt;&gt;"",E130&lt;&gt;" ",E130&lt;&gt;"　"),ASC(LEFT(B126,2))+1,""),IF(AND(E130&lt;&gt;"",E130&lt;&gt;" ",E130&lt;&gt;"　"),"　／　 ",""),IF(AND(E130&lt;&gt;"",E130&lt;&gt;" ",E130&lt;&gt;"　"),T2,""))</f>
        <v/>
      </c>
      <c r="C130" s="40"/>
      <c r="D130" s="155"/>
      <c r="E130" s="157"/>
      <c r="F130" s="200"/>
      <c r="G130" s="201"/>
      <c r="H130" s="151"/>
      <c r="I130" s="143"/>
      <c r="J130" s="192"/>
      <c r="K130" s="186"/>
      <c r="L130" s="187" t="s">
        <v>20</v>
      </c>
      <c r="M130" s="141" t="str">
        <f ca="1">IF(Q130="00:00:00","",IF(AND(MONTH(Q130)=4,DAY(Q130)=1),ROUND(YEARFRAC(Q130,DATE(IF(MONTH(NOW())&lt;4,YEAR(NOW())-1,YEAR(NOW())),4,1),1),0),ROUNDDOWN(YEARFRAC(Q130,DATE(IF(MONTH(NOW())&lt;4,YEAR(NOW())-1,YEAR(NOW())),4,1),1),0)))</f>
        <v/>
      </c>
      <c r="N130" s="200"/>
      <c r="O130" s="217"/>
      <c r="P130" s="141" t="str">
        <f>IF(Q130="00:00:00","",IF(AND(MONTH(Q130)=4,DAY(Q130)=1),IF(M130=60,"還暦",IF(M130=70,"古希",IF(M130=77,"喜寿",IF(M130&gt;79,"長寿","")))),IF(M130=60,"還暦",IF(M130=70,"古希",IF(M130=77,"喜寿",IF(M130&gt;79,"長寿",""))))))</f>
        <v/>
      </c>
      <c r="Q130" s="140" t="str">
        <f>IF(OR(L130="00:00:00",L130="",L130=" ",L130="　"),"00:00:00",DATEVALUE(IF(LEFT(L130,1)&lt;"A",SUBSTITUTE(CONCATENATE("S",L130),":","/"),SUBSTITUTE(L130,":","/"))))</f>
        <v>00:00:00</v>
      </c>
      <c r="R130" s="10"/>
      <c r="S130" s="25"/>
      <c r="U130" s="25"/>
    </row>
    <row r="131" spans="1:21" ht="18" customHeight="1" x14ac:dyDescent="0.2">
      <c r="A131">
        <v>106</v>
      </c>
      <c r="B131" s="195"/>
      <c r="C131" s="38"/>
      <c r="D131" s="156"/>
      <c r="E131" s="158"/>
      <c r="F131" s="159"/>
      <c r="G131" s="160"/>
      <c r="H131" s="163"/>
      <c r="I131" s="156"/>
      <c r="J131" s="193"/>
      <c r="K131" s="162"/>
      <c r="L131" s="189"/>
      <c r="M131" s="142"/>
      <c r="N131" s="159"/>
      <c r="O131" s="168"/>
      <c r="P131" s="142"/>
      <c r="Q131" s="140"/>
      <c r="R131" s="10"/>
      <c r="S131" s="25"/>
      <c r="T131" s="25"/>
      <c r="U131" s="25"/>
    </row>
    <row r="132" spans="1:21" ht="12" customHeight="1" x14ac:dyDescent="0.2">
      <c r="A132">
        <v>107</v>
      </c>
      <c r="B132" s="195"/>
      <c r="C132" s="35"/>
      <c r="D132" s="143"/>
      <c r="E132" s="145"/>
      <c r="F132" s="147"/>
      <c r="G132" s="149"/>
      <c r="H132" s="151"/>
      <c r="I132" s="143"/>
      <c r="J132" s="153"/>
      <c r="K132" s="161"/>
      <c r="L132" s="187" t="s">
        <v>20</v>
      </c>
      <c r="M132" s="138" t="str">
        <f ca="1">IF(Q132="00:00:00","",IF(AND(MONTH(Q132)=4,DAY(Q132)=1),ROUND(YEARFRAC(Q132,DATE(IF(MONTH(NOW())&lt;4,YEAR(NOW())-1,YEAR(NOW())),4,1),1),0),ROUNDDOWN(YEARFRAC(Q132,DATE(IF(MONTH(NOW())&lt;4,YEAR(NOW())-1,YEAR(NOW())),4,1),1),0)))</f>
        <v/>
      </c>
      <c r="N132" s="147"/>
      <c r="O132" s="164"/>
      <c r="P132" s="138" t="str">
        <f>IF(Q132="00:00:00","",IF(AND(MONTH(Q132)=4,DAY(Q132)=1),IF(M132=60,"還暦",IF(M132=70,"古希",IF(M132=77,"喜寿",IF(M132&gt;79,"長寿","")))),IF(M132=60,"還暦",IF(M132=70,"古希",IF(M132=77,"喜寿",IF(M132&gt;79,"長寿",""))))))</f>
        <v/>
      </c>
      <c r="Q132" s="140" t="str">
        <f>IF(OR(L132="00:00:00",L132="",L132=" ",L132="　"),"00:00:00",DATEVALUE(IF(LEFT(L132,1)&lt;"A",SUBSTITUTE(CONCATENATE("S",L132),":","/"),SUBSTITUTE(L132,":","/"))))</f>
        <v>00:00:00</v>
      </c>
      <c r="R132" s="10"/>
      <c r="S132" s="25"/>
      <c r="U132" s="25"/>
    </row>
    <row r="133" spans="1:21" ht="18" customHeight="1" thickBot="1" x14ac:dyDescent="0.25">
      <c r="A133">
        <v>108</v>
      </c>
      <c r="B133" s="196"/>
      <c r="C133" s="39"/>
      <c r="D133" s="144"/>
      <c r="E133" s="146"/>
      <c r="F133" s="148"/>
      <c r="G133" s="150"/>
      <c r="H133" s="152"/>
      <c r="I133" s="144"/>
      <c r="J133" s="154"/>
      <c r="K133" s="190"/>
      <c r="L133" s="188"/>
      <c r="M133" s="139"/>
      <c r="N133" s="148"/>
      <c r="O133" s="165"/>
      <c r="P133" s="139"/>
      <c r="Q133" s="140"/>
      <c r="R133" s="10"/>
      <c r="S133" s="25"/>
      <c r="T133" s="25"/>
      <c r="U133" s="25"/>
    </row>
    <row r="134" spans="1:21" ht="12" customHeight="1" thickTop="1" x14ac:dyDescent="0.2">
      <c r="A134">
        <v>109</v>
      </c>
      <c r="B134" s="194" t="str">
        <f>CONCATENATE(IF(AND(E134&lt;&gt;"",E134&lt;&gt;" ",E134&lt;&gt;"　"),ASC(LEFT(B130,2))+1,""),IF(AND(E134&lt;&gt;"",E134&lt;&gt;" ",E134&lt;&gt;"　"),"　／　 ",""),IF(AND(E134&lt;&gt;"",E134&lt;&gt;" ",E134&lt;&gt;"　"),T2,""))</f>
        <v/>
      </c>
      <c r="C134" s="61"/>
      <c r="D134" s="218"/>
      <c r="E134" s="219"/>
      <c r="F134" s="220"/>
      <c r="G134" s="221"/>
      <c r="H134" s="151"/>
      <c r="I134" s="143"/>
      <c r="J134" s="193"/>
      <c r="K134" s="222"/>
      <c r="L134" s="187" t="s">
        <v>27</v>
      </c>
      <c r="M134" s="141" t="str">
        <f ca="1">IF(Q134="00:00:00","",IF(AND(MONTH(Q134)=4,DAY(Q134)=1),ROUND(YEARFRAC(Q134,DATE(IF(MONTH(NOW())&lt;4,YEAR(NOW())-1,YEAR(NOW())),4,1),1),0),ROUNDDOWN(YEARFRAC(Q134,DATE(IF(MONTH(NOW())&lt;4,YEAR(NOW())-1,YEAR(NOW())),4,1),1),0)))</f>
        <v/>
      </c>
      <c r="N134" s="220"/>
      <c r="O134" s="223"/>
      <c r="P134" s="141" t="str">
        <f>IF(Q134="00:00:00","",IF(AND(MONTH(Q134)=4,DAY(Q134)=1),IF(M134=60,"還暦",IF(M134=70,"古希",IF(M134=77,"喜寿",IF(M134&gt;79,"長寿","")))),IF(M134=60,"還暦",IF(M134=70,"古希",IF(M134=77,"喜寿",IF(M134&gt;79,"長寿",""))))))</f>
        <v/>
      </c>
      <c r="Q134" s="140" t="str">
        <f>IF(OR(L134="00:00:00",L134="",L134=" ",L134="　"),"00:00:00",DATEVALUE(IF(LEFT(L134,1)&lt;"A",SUBSTITUTE(CONCATENATE("S",L134),":","/"),SUBSTITUTE(L134,":","/"))))</f>
        <v>00:00:00</v>
      </c>
      <c r="R134" s="10"/>
      <c r="S134" s="25"/>
      <c r="U134" s="25"/>
    </row>
    <row r="135" spans="1:21" ht="18" customHeight="1" x14ac:dyDescent="0.2">
      <c r="A135">
        <v>110</v>
      </c>
      <c r="B135" s="195"/>
      <c r="C135" s="38"/>
      <c r="D135" s="156"/>
      <c r="E135" s="158"/>
      <c r="F135" s="159"/>
      <c r="G135" s="160"/>
      <c r="H135" s="163"/>
      <c r="I135" s="156"/>
      <c r="J135" s="191"/>
      <c r="K135" s="162"/>
      <c r="L135" s="189"/>
      <c r="M135" s="142"/>
      <c r="N135" s="159"/>
      <c r="O135" s="168"/>
      <c r="P135" s="142"/>
      <c r="Q135" s="140"/>
      <c r="R135" s="10"/>
      <c r="S135" s="25"/>
      <c r="T135" s="25"/>
      <c r="U135" s="25"/>
    </row>
    <row r="136" spans="1:21" ht="12" customHeight="1" x14ac:dyDescent="0.2">
      <c r="A136">
        <v>111</v>
      </c>
      <c r="B136" s="195"/>
      <c r="C136" s="35"/>
      <c r="D136" s="143"/>
      <c r="E136" s="145"/>
      <c r="F136" s="220"/>
      <c r="G136" s="221"/>
      <c r="H136" s="151"/>
      <c r="I136" s="143"/>
      <c r="J136" s="193"/>
      <c r="K136" s="161"/>
      <c r="L136" s="187" t="s">
        <v>20</v>
      </c>
      <c r="M136" s="138" t="str">
        <f ca="1">IF(Q136="00:00:00","",IF(AND(MONTH(Q136)=4,DAY(Q136)=1),ROUND(YEARFRAC(Q136,DATE(IF(MONTH(NOW())&lt;4,YEAR(NOW())-1,YEAR(NOW())),4,1),1),0),ROUNDDOWN(YEARFRAC(Q136,DATE(IF(MONTH(NOW())&lt;4,YEAR(NOW())-1,YEAR(NOW())),4,1),1),0)))</f>
        <v/>
      </c>
      <c r="N136" s="147"/>
      <c r="O136" s="164"/>
      <c r="P136" s="138" t="str">
        <f>IF(Q136="00:00:00","",IF(AND(MONTH(Q136)=4,DAY(Q136)=1),IF(M136=60,"還暦",IF(M136=70,"古希",IF(M136=77,"喜寿",IF(M136&gt;79,"長寿","")))),IF(M136=60,"還暦",IF(M136=70,"古希",IF(M136=77,"喜寿",IF(M136&gt;79,"長寿",""))))))</f>
        <v/>
      </c>
      <c r="Q136" s="140" t="str">
        <f>IF(OR(L136="00:00:00",L136="",L136=" ",L136="　"),"00:00:00",DATEVALUE(IF(LEFT(L136,1)&lt;"A",SUBSTITUTE(CONCATENATE("S",L136),":","/"),SUBSTITUTE(L136,":","/"))))</f>
        <v>00:00:00</v>
      </c>
      <c r="R136" s="10"/>
      <c r="S136" s="25"/>
      <c r="U136" s="25"/>
    </row>
    <row r="137" spans="1:21" ht="18" customHeight="1" thickBot="1" x14ac:dyDescent="0.25">
      <c r="A137">
        <v>112</v>
      </c>
      <c r="B137" s="196"/>
      <c r="C137" s="38"/>
      <c r="D137" s="144"/>
      <c r="E137" s="146"/>
      <c r="F137" s="148"/>
      <c r="G137" s="150"/>
      <c r="H137" s="152"/>
      <c r="I137" s="144"/>
      <c r="J137" s="154"/>
      <c r="K137" s="190"/>
      <c r="L137" s="188"/>
      <c r="M137" s="139"/>
      <c r="N137" s="148"/>
      <c r="O137" s="165"/>
      <c r="P137" s="139"/>
      <c r="Q137" s="140"/>
      <c r="R137" s="10"/>
      <c r="S137" s="25"/>
      <c r="T137" s="25"/>
      <c r="U137" s="25"/>
    </row>
    <row r="138" spans="1:21" ht="12" customHeight="1" thickTop="1" x14ac:dyDescent="0.2">
      <c r="A138">
        <v>113</v>
      </c>
      <c r="B138" s="194" t="str">
        <f>CONCATENATE(IF(AND(E138&lt;&gt;"",E138&lt;&gt;" ",E138&lt;&gt;"　"),ASC(LEFT(B134,2))+1,""),IF(AND(E138&lt;&gt;"",E138&lt;&gt;" ",E138&lt;&gt;"　"),"　／　 ",""),IF(AND(E138&lt;&gt;"",E138&lt;&gt;" ",E138&lt;&gt;"　"),T2,""))</f>
        <v/>
      </c>
      <c r="C138" s="40"/>
      <c r="D138" s="155"/>
      <c r="E138" s="157"/>
      <c r="F138" s="200"/>
      <c r="G138" s="201"/>
      <c r="H138" s="151"/>
      <c r="I138" s="143"/>
      <c r="J138" s="192"/>
      <c r="K138" s="186"/>
      <c r="L138" s="187" t="s">
        <v>20</v>
      </c>
      <c r="M138" s="141" t="str">
        <f ca="1">IF(Q138="00:00:00","",IF(AND(MONTH(Q138)=4,DAY(Q138)=1),ROUND(YEARFRAC(Q138,DATE(IF(MONTH(NOW())&lt;4,YEAR(NOW())-1,YEAR(NOW())),4,1),1),0),ROUNDDOWN(YEARFRAC(Q138,DATE(IF(MONTH(NOW())&lt;4,YEAR(NOW())-1,YEAR(NOW())),4,1),1),0)))</f>
        <v/>
      </c>
      <c r="N138" s="200"/>
      <c r="O138" s="217"/>
      <c r="P138" s="141" t="str">
        <f>IF(Q138="00:00:00","",IF(AND(MONTH(Q138)=4,DAY(Q138)=1),IF(M138=60,"還暦",IF(M138=70,"古希",IF(M138=77,"喜寿",IF(M138&gt;79,"長寿","")))),IF(M138=60,"還暦",IF(M138=70,"古希",IF(M138=77,"喜寿",IF(M138&gt;79,"長寿",""))))))</f>
        <v/>
      </c>
      <c r="Q138" s="140" t="str">
        <f>IF(OR(L138="00:00:00",L138="",L138=" ",L138="　"),"00:00:00",DATEVALUE(IF(LEFT(L138,1)&lt;"A",SUBSTITUTE(CONCATENATE("S",L138),":","/"),SUBSTITUTE(L138,":","/"))))</f>
        <v>00:00:00</v>
      </c>
      <c r="R138" s="10"/>
      <c r="S138" s="25"/>
      <c r="U138" s="25"/>
    </row>
    <row r="139" spans="1:21" ht="18" customHeight="1" x14ac:dyDescent="0.2">
      <c r="A139">
        <v>114</v>
      </c>
      <c r="B139" s="195"/>
      <c r="C139" s="38"/>
      <c r="D139" s="156"/>
      <c r="E139" s="158"/>
      <c r="F139" s="159"/>
      <c r="G139" s="160"/>
      <c r="H139" s="163"/>
      <c r="I139" s="156"/>
      <c r="J139" s="193"/>
      <c r="K139" s="162"/>
      <c r="L139" s="189"/>
      <c r="M139" s="142"/>
      <c r="N139" s="159"/>
      <c r="O139" s="168"/>
      <c r="P139" s="142"/>
      <c r="Q139" s="140"/>
      <c r="R139" s="10"/>
      <c r="S139" s="25"/>
      <c r="T139" s="25"/>
      <c r="U139" s="25"/>
    </row>
    <row r="140" spans="1:21" ht="12" customHeight="1" x14ac:dyDescent="0.2">
      <c r="A140">
        <v>115</v>
      </c>
      <c r="B140" s="195"/>
      <c r="C140" s="35"/>
      <c r="D140" s="143"/>
      <c r="E140" s="145"/>
      <c r="F140" s="147"/>
      <c r="G140" s="149"/>
      <c r="H140" s="151"/>
      <c r="I140" s="143"/>
      <c r="J140" s="153"/>
      <c r="K140" s="161"/>
      <c r="L140" s="187" t="s">
        <v>20</v>
      </c>
      <c r="M140" s="138" t="str">
        <f ca="1">IF(Q140="00:00:00","",IF(AND(MONTH(Q140)=4,DAY(Q140)=1),ROUND(YEARFRAC(Q140,DATE(IF(MONTH(NOW())&lt;4,YEAR(NOW())-1,YEAR(NOW())),4,1),1),0),ROUNDDOWN(YEARFRAC(Q140,DATE(IF(MONTH(NOW())&lt;4,YEAR(NOW())-1,YEAR(NOW())),4,1),1),0)))</f>
        <v/>
      </c>
      <c r="N140" s="147"/>
      <c r="O140" s="164"/>
      <c r="P140" s="138" t="str">
        <f>IF(Q140="00:00:00","",IF(AND(MONTH(Q140)=4,DAY(Q140)=1),IF(M140=60,"還暦",IF(M140=70,"古希",IF(M140=77,"喜寿",IF(M140&gt;79,"長寿","")))),IF(M140=60,"還暦",IF(M140=70,"古希",IF(M140=77,"喜寿",IF(M140&gt;79,"長寿",""))))))</f>
        <v/>
      </c>
      <c r="Q140" s="140" t="str">
        <f>IF(OR(L140="00:00:00",L140="",L140=" ",L140="　"),"00:00:00",DATEVALUE(IF(LEFT(L140,1)&lt;"A",SUBSTITUTE(CONCATENATE("S",L140),":","/"),SUBSTITUTE(L140,":","/"))))</f>
        <v>00:00:00</v>
      </c>
      <c r="R140" s="10"/>
      <c r="S140" s="25"/>
      <c r="U140" s="25"/>
    </row>
    <row r="141" spans="1:21" ht="18" customHeight="1" thickBot="1" x14ac:dyDescent="0.25">
      <c r="A141">
        <v>116</v>
      </c>
      <c r="B141" s="196"/>
      <c r="C141" s="39"/>
      <c r="D141" s="144"/>
      <c r="E141" s="146"/>
      <c r="F141" s="148"/>
      <c r="G141" s="150"/>
      <c r="H141" s="152"/>
      <c r="I141" s="144"/>
      <c r="J141" s="154"/>
      <c r="K141" s="190"/>
      <c r="L141" s="188"/>
      <c r="M141" s="139"/>
      <c r="N141" s="148"/>
      <c r="O141" s="165"/>
      <c r="P141" s="139"/>
      <c r="Q141" s="140"/>
      <c r="R141" s="10"/>
      <c r="S141" s="25"/>
      <c r="T141" s="25"/>
      <c r="U141" s="25"/>
    </row>
    <row r="142" spans="1:21" ht="12" customHeight="1" thickTop="1" x14ac:dyDescent="0.2">
      <c r="A142">
        <v>117</v>
      </c>
      <c r="B142" s="194" t="str">
        <f>CONCATENATE(IF(AND(E142&lt;&gt;"",E142&lt;&gt;" ",E142&lt;&gt;"　"),ASC(LEFT(B138,2))+1,""),IF(AND(E142&lt;&gt;"",E142&lt;&gt;" ",E142&lt;&gt;"　"),"　／　 ",""),IF(AND(E142&lt;&gt;"",E142&lt;&gt;" ",E142&lt;&gt;"　"),T2,""))</f>
        <v/>
      </c>
      <c r="C142" s="61"/>
      <c r="D142" s="218"/>
      <c r="E142" s="219"/>
      <c r="F142" s="220"/>
      <c r="G142" s="221"/>
      <c r="H142" s="151"/>
      <c r="I142" s="143"/>
      <c r="J142" s="193"/>
      <c r="K142" s="222"/>
      <c r="L142" s="187" t="s">
        <v>20</v>
      </c>
      <c r="M142" s="141" t="str">
        <f ca="1">IF(Q142="00:00:00","",IF(AND(MONTH(Q142)=4,DAY(Q142)=1),ROUND(YEARFRAC(Q142,DATE(IF(MONTH(NOW())&lt;4,YEAR(NOW())-1,YEAR(NOW())),4,1),1),0),ROUNDDOWN(YEARFRAC(Q142,DATE(IF(MONTH(NOW())&lt;4,YEAR(NOW())-1,YEAR(NOW())),4,1),1),0)))</f>
        <v/>
      </c>
      <c r="N142" s="220"/>
      <c r="O142" s="223"/>
      <c r="P142" s="141" t="str">
        <f>IF(Q142="00:00:00","",IF(AND(MONTH(Q142)=4,DAY(Q142)=1),IF(M142=60,"還暦",IF(M142=70,"古希",IF(M142=77,"喜寿",IF(M142&gt;79,"長寿","")))),IF(M142=60,"還暦",IF(M142=70,"古希",IF(M142=77,"喜寿",IF(M142&gt;79,"長寿",""))))))</f>
        <v/>
      </c>
      <c r="Q142" s="140" t="str">
        <f>IF(OR(L142="00:00:00",L142="",L142=" ",L142="　"),"00:00:00",DATEVALUE(IF(LEFT(L142,1)&lt;"A",SUBSTITUTE(CONCATENATE("S",L142),":","/"),SUBSTITUTE(L142,":","/"))))</f>
        <v>00:00:00</v>
      </c>
      <c r="R142" s="10"/>
      <c r="S142" s="25"/>
      <c r="U142" s="25"/>
    </row>
    <row r="143" spans="1:21" ht="18" customHeight="1" x14ac:dyDescent="0.2">
      <c r="A143">
        <v>118</v>
      </c>
      <c r="B143" s="195"/>
      <c r="C143" s="38"/>
      <c r="D143" s="156"/>
      <c r="E143" s="158"/>
      <c r="F143" s="159"/>
      <c r="G143" s="160"/>
      <c r="H143" s="163"/>
      <c r="I143" s="156"/>
      <c r="J143" s="191"/>
      <c r="K143" s="162"/>
      <c r="L143" s="189"/>
      <c r="M143" s="142"/>
      <c r="N143" s="159"/>
      <c r="O143" s="168"/>
      <c r="P143" s="142"/>
      <c r="Q143" s="140"/>
      <c r="R143" s="10"/>
      <c r="S143" s="25"/>
      <c r="T143" s="25"/>
      <c r="U143" s="25"/>
    </row>
    <row r="144" spans="1:21" ht="12" customHeight="1" x14ac:dyDescent="0.2">
      <c r="A144">
        <v>119</v>
      </c>
      <c r="B144" s="195"/>
      <c r="C144" s="35"/>
      <c r="D144" s="143"/>
      <c r="E144" s="145"/>
      <c r="F144" s="220"/>
      <c r="G144" s="221"/>
      <c r="H144" s="151"/>
      <c r="I144" s="143"/>
      <c r="J144" s="193"/>
      <c r="K144" s="161"/>
      <c r="L144" s="187" t="s">
        <v>20</v>
      </c>
      <c r="M144" s="138" t="str">
        <f ca="1">IF(Q144="00:00:00","",IF(AND(MONTH(Q144)=4,DAY(Q144)=1),ROUND(YEARFRAC(Q144,DATE(IF(MONTH(NOW())&lt;4,YEAR(NOW())-1,YEAR(NOW())),4,1),1),0),ROUNDDOWN(YEARFRAC(Q144,DATE(IF(MONTH(NOW())&lt;4,YEAR(NOW())-1,YEAR(NOW())),4,1),1),0)))</f>
        <v/>
      </c>
      <c r="N144" s="147"/>
      <c r="O144" s="164"/>
      <c r="P144" s="138" t="str">
        <f>IF(Q144="00:00:00","",IF(AND(MONTH(Q144)=4,DAY(Q144)=1),IF(M144=60,"還暦",IF(M144=70,"古希",IF(M144=77,"喜寿",IF(M144&gt;79,"長寿","")))),IF(M144=60,"還暦",IF(M144=70,"古希",IF(M144=77,"喜寿",IF(M144&gt;79,"長寿",""))))))</f>
        <v/>
      </c>
      <c r="Q144" s="140" t="str">
        <f>IF(OR(L144="00:00:00",L144="",L144=" ",L144="　"),"00:00:00",DATEVALUE(IF(LEFT(L144,1)&lt;"A",SUBSTITUTE(CONCATENATE("S",L144),":","/"),SUBSTITUTE(L144,":","/"))))</f>
        <v>00:00:00</v>
      </c>
      <c r="R144" s="10"/>
      <c r="S144" s="25"/>
      <c r="U144" s="25"/>
    </row>
    <row r="145" spans="1:21" ht="18" customHeight="1" thickBot="1" x14ac:dyDescent="0.25">
      <c r="A145">
        <v>120</v>
      </c>
      <c r="B145" s="196"/>
      <c r="C145" s="38"/>
      <c r="D145" s="144"/>
      <c r="E145" s="146"/>
      <c r="F145" s="148"/>
      <c r="G145" s="150"/>
      <c r="H145" s="152"/>
      <c r="I145" s="144"/>
      <c r="J145" s="154"/>
      <c r="K145" s="190"/>
      <c r="L145" s="188"/>
      <c r="M145" s="139"/>
      <c r="N145" s="148"/>
      <c r="O145" s="165"/>
      <c r="P145" s="139"/>
      <c r="Q145" s="140"/>
      <c r="R145" s="10"/>
      <c r="S145" s="25"/>
      <c r="T145" s="25"/>
      <c r="U145" s="25"/>
    </row>
    <row r="146" spans="1:21" ht="12" customHeight="1" thickTop="1" x14ac:dyDescent="0.2">
      <c r="A146">
        <v>121</v>
      </c>
      <c r="B146" s="194" t="str">
        <f>CONCATENATE(IF(AND(E146&lt;&gt;"",E146&lt;&gt;" ",E146&lt;&gt;"　"),ASC(LEFT(B142,2))+1,""),IF(AND(E146&lt;&gt;"",E146&lt;&gt;" ",E146&lt;&gt;"　"),"　／　 ",""),IF(AND(E146&lt;&gt;"",E146&lt;&gt;" ",E146&lt;&gt;"　"),T2,""))</f>
        <v/>
      </c>
      <c r="C146" s="40"/>
      <c r="D146" s="155"/>
      <c r="E146" s="157"/>
      <c r="F146" s="200"/>
      <c r="G146" s="201"/>
      <c r="H146" s="151"/>
      <c r="I146" s="143"/>
      <c r="J146" s="192"/>
      <c r="K146" s="186"/>
      <c r="L146" s="187" t="s">
        <v>20</v>
      </c>
      <c r="M146" s="141" t="str">
        <f ca="1">IF(Q146="00:00:00","",IF(AND(MONTH(Q146)=4,DAY(Q146)=1),ROUND(YEARFRAC(Q146,DATE(IF(MONTH(NOW())&lt;4,YEAR(NOW())-1,YEAR(NOW())),4,1),1),0),ROUNDDOWN(YEARFRAC(Q146,DATE(IF(MONTH(NOW())&lt;4,YEAR(NOW())-1,YEAR(NOW())),4,1),1),0)))</f>
        <v/>
      </c>
      <c r="N146" s="200"/>
      <c r="O146" s="217"/>
      <c r="P146" s="141" t="str">
        <f>IF(Q146="00:00:00","",IF(AND(MONTH(Q146)=4,DAY(Q146)=1),IF(M146=60,"還暦",IF(M146=70,"古希",IF(M146=77,"喜寿",IF(M146&gt;79,"長寿","")))),IF(M146=60,"還暦",IF(M146=70,"古希",IF(M146=77,"喜寿",IF(M146&gt;79,"長寿",""))))))</f>
        <v/>
      </c>
      <c r="Q146" s="140" t="str">
        <f>IF(OR(L146="00:00:00",L146="",L146=" ",L146="　"),"00:00:00",DATEVALUE(IF(LEFT(L146,1)&lt;"A",SUBSTITUTE(CONCATENATE("S",L146),":","/"),SUBSTITUTE(L146,":","/"))))</f>
        <v>00:00:00</v>
      </c>
      <c r="R146" s="10"/>
      <c r="S146" s="25"/>
      <c r="U146" s="25"/>
    </row>
    <row r="147" spans="1:21" ht="18" customHeight="1" x14ac:dyDescent="0.2">
      <c r="A147">
        <v>122</v>
      </c>
      <c r="B147" s="195"/>
      <c r="C147" s="38"/>
      <c r="D147" s="156"/>
      <c r="E147" s="158"/>
      <c r="F147" s="159"/>
      <c r="G147" s="160"/>
      <c r="H147" s="163"/>
      <c r="I147" s="156"/>
      <c r="J147" s="193"/>
      <c r="K147" s="162"/>
      <c r="L147" s="189"/>
      <c r="M147" s="142"/>
      <c r="N147" s="159"/>
      <c r="O147" s="168"/>
      <c r="P147" s="142"/>
      <c r="Q147" s="140"/>
      <c r="R147" s="10"/>
      <c r="S147" s="25"/>
      <c r="T147" s="25"/>
      <c r="U147" s="25"/>
    </row>
    <row r="148" spans="1:21" ht="12" customHeight="1" x14ac:dyDescent="0.2">
      <c r="A148">
        <v>123</v>
      </c>
      <c r="B148" s="195"/>
      <c r="C148" s="35"/>
      <c r="D148" s="143"/>
      <c r="E148" s="145"/>
      <c r="F148" s="147"/>
      <c r="G148" s="149"/>
      <c r="H148" s="151"/>
      <c r="I148" s="143"/>
      <c r="J148" s="153"/>
      <c r="K148" s="161"/>
      <c r="L148" s="187" t="s">
        <v>20</v>
      </c>
      <c r="M148" s="138" t="str">
        <f ca="1">IF(Q148="00:00:00","",IF(AND(MONTH(Q148)=4,DAY(Q148)=1),ROUND(YEARFRAC(Q148,DATE(IF(MONTH(NOW())&lt;4,YEAR(NOW())-1,YEAR(NOW())),4,1),1),0),ROUNDDOWN(YEARFRAC(Q148,DATE(IF(MONTH(NOW())&lt;4,YEAR(NOW())-1,YEAR(NOW())),4,1),1),0)))</f>
        <v/>
      </c>
      <c r="N148" s="147"/>
      <c r="O148" s="164"/>
      <c r="P148" s="138" t="str">
        <f>IF(Q148="00:00:00","",IF(AND(MONTH(Q148)=4,DAY(Q148)=1),IF(M148=60,"還暦",IF(M148=70,"古希",IF(M148=77,"喜寿",IF(M148&gt;79,"長寿","")))),IF(M148=60,"還暦",IF(M148=70,"古希",IF(M148=77,"喜寿",IF(M148&gt;79,"長寿",""))))))</f>
        <v/>
      </c>
      <c r="Q148" s="140" t="str">
        <f>IF(OR(L148="00:00:00",L148="",L148=" ",L148="　"),"00:00:00",DATEVALUE(IF(LEFT(L148,1)&lt;"A",SUBSTITUTE(CONCATENATE("S",L148),":","/"),SUBSTITUTE(L148,":","/"))))</f>
        <v>00:00:00</v>
      </c>
      <c r="R148" s="10"/>
      <c r="S148" s="25"/>
      <c r="U148" s="25"/>
    </row>
    <row r="149" spans="1:21" ht="18" customHeight="1" thickBot="1" x14ac:dyDescent="0.25">
      <c r="A149">
        <v>124</v>
      </c>
      <c r="B149" s="196"/>
      <c r="C149" s="39"/>
      <c r="D149" s="144"/>
      <c r="E149" s="146"/>
      <c r="F149" s="148"/>
      <c r="G149" s="150"/>
      <c r="H149" s="152"/>
      <c r="I149" s="144"/>
      <c r="J149" s="154"/>
      <c r="K149" s="190"/>
      <c r="L149" s="188"/>
      <c r="M149" s="139"/>
      <c r="N149" s="148"/>
      <c r="O149" s="165"/>
      <c r="P149" s="139"/>
      <c r="Q149" s="140"/>
      <c r="R149" s="10"/>
      <c r="S149" s="25"/>
      <c r="T149" s="25"/>
      <c r="U149" s="25"/>
    </row>
    <row r="150" spans="1:21" ht="12" customHeight="1" thickTop="1" x14ac:dyDescent="0.2">
      <c r="A150">
        <v>125</v>
      </c>
      <c r="B150" s="194" t="str">
        <f>CONCATENATE(IF(AND(E150&lt;&gt;"",E150&lt;&gt;" ",E150&lt;&gt;"　"),ASC(LEFT(B146,2))+1,""),IF(AND(E150&lt;&gt;"",E150&lt;&gt;" ",E150&lt;&gt;"　"),"　／　 ",""),IF(AND(E150&lt;&gt;"",E150&lt;&gt;" ",E150&lt;&gt;"　"),T2,""))</f>
        <v/>
      </c>
      <c r="C150" s="61"/>
      <c r="D150" s="218"/>
      <c r="E150" s="219"/>
      <c r="F150" s="220"/>
      <c r="G150" s="221"/>
      <c r="H150" s="151"/>
      <c r="I150" s="143"/>
      <c r="J150" s="193"/>
      <c r="K150" s="222"/>
      <c r="L150" s="187" t="s">
        <v>20</v>
      </c>
      <c r="M150" s="141" t="str">
        <f ca="1">IF(Q150="00:00:00","",IF(AND(MONTH(Q150)=4,DAY(Q150)=1),ROUND(YEARFRAC(Q150,DATE(IF(MONTH(NOW())&lt;4,YEAR(NOW())-1,YEAR(NOW())),4,1),1),0),ROUNDDOWN(YEARFRAC(Q150,DATE(IF(MONTH(NOW())&lt;4,YEAR(NOW())-1,YEAR(NOW())),4,1),1),0)))</f>
        <v/>
      </c>
      <c r="N150" s="220"/>
      <c r="O150" s="223"/>
      <c r="P150" s="141" t="str">
        <f>IF(Q150="00:00:00","",IF(AND(MONTH(Q150)=4,DAY(Q150)=1),IF(M150=60,"還暦",IF(M150=70,"古希",IF(M150=77,"喜寿",IF(M150&gt;79,"長寿","")))),IF(M150=60,"還暦",IF(M150=70,"古希",IF(M150=77,"喜寿",IF(M150&gt;79,"長寿",""))))))</f>
        <v/>
      </c>
      <c r="Q150" s="140" t="str">
        <f>IF(OR(L150="00:00:00",L150="",L150=" ",L150="　"),"00:00:00",DATEVALUE(IF(LEFT(L150,1)&lt;"A",SUBSTITUTE(CONCATENATE("S",L150),":","/"),SUBSTITUTE(L150,":","/"))))</f>
        <v>00:00:00</v>
      </c>
      <c r="R150" s="10"/>
      <c r="S150" s="25"/>
      <c r="U150" s="25"/>
    </row>
    <row r="151" spans="1:21" ht="18" customHeight="1" x14ac:dyDescent="0.2">
      <c r="A151">
        <v>126</v>
      </c>
      <c r="B151" s="195"/>
      <c r="C151" s="38"/>
      <c r="D151" s="156"/>
      <c r="E151" s="158"/>
      <c r="F151" s="159"/>
      <c r="G151" s="160"/>
      <c r="H151" s="163"/>
      <c r="I151" s="156"/>
      <c r="J151" s="191"/>
      <c r="K151" s="162"/>
      <c r="L151" s="189"/>
      <c r="M151" s="142"/>
      <c r="N151" s="159"/>
      <c r="O151" s="168"/>
      <c r="P151" s="142"/>
      <c r="Q151" s="140"/>
      <c r="R151" s="10"/>
      <c r="S151" s="25"/>
      <c r="T151" s="25"/>
      <c r="U151" s="25"/>
    </row>
    <row r="152" spans="1:21" ht="12" customHeight="1" x14ac:dyDescent="0.2">
      <c r="A152">
        <v>127</v>
      </c>
      <c r="B152" s="195"/>
      <c r="C152" s="35"/>
      <c r="D152" s="143"/>
      <c r="E152" s="145"/>
      <c r="F152" s="220"/>
      <c r="G152" s="221"/>
      <c r="H152" s="151"/>
      <c r="I152" s="143"/>
      <c r="J152" s="193"/>
      <c r="K152" s="161"/>
      <c r="L152" s="187" t="s">
        <v>20</v>
      </c>
      <c r="M152" s="138" t="str">
        <f ca="1">IF(Q152="00:00:00","",IF(AND(MONTH(Q152)=4,DAY(Q152)=1),ROUND(YEARFRAC(Q152,DATE(IF(MONTH(NOW())&lt;4,YEAR(NOW())-1,YEAR(NOW())),4,1),1),0),ROUNDDOWN(YEARFRAC(Q152,DATE(IF(MONTH(NOW())&lt;4,YEAR(NOW())-1,YEAR(NOW())),4,1),1),0)))</f>
        <v/>
      </c>
      <c r="N152" s="147"/>
      <c r="O152" s="164"/>
      <c r="P152" s="138" t="str">
        <f>IF(Q152="00:00:00","",IF(AND(MONTH(Q152)=4,DAY(Q152)=1),IF(M152=60,"還暦",IF(M152=70,"古希",IF(M152=77,"喜寿",IF(M152&gt;79,"長寿","")))),IF(M152=60,"還暦",IF(M152=70,"古希",IF(M152=77,"喜寿",IF(M152&gt;79,"長寿",""))))))</f>
        <v/>
      </c>
      <c r="Q152" s="140" t="str">
        <f>IF(OR(L152="00:00:00",L152="",L152=" ",L152="　"),"00:00:00",DATEVALUE(IF(LEFT(L152,1)&lt;"A",SUBSTITUTE(CONCATENATE("S",L152),":","/"),SUBSTITUTE(L152,":","/"))))</f>
        <v>00:00:00</v>
      </c>
      <c r="R152" s="10"/>
      <c r="S152" s="25"/>
      <c r="U152" s="25"/>
    </row>
    <row r="153" spans="1:21" ht="18" customHeight="1" thickBot="1" x14ac:dyDescent="0.25">
      <c r="A153">
        <v>128</v>
      </c>
      <c r="B153" s="196"/>
      <c r="C153" s="38"/>
      <c r="D153" s="144"/>
      <c r="E153" s="146"/>
      <c r="F153" s="148"/>
      <c r="G153" s="150"/>
      <c r="H153" s="152"/>
      <c r="I153" s="144"/>
      <c r="J153" s="154"/>
      <c r="K153" s="190"/>
      <c r="L153" s="188"/>
      <c r="M153" s="139"/>
      <c r="N153" s="148"/>
      <c r="O153" s="165"/>
      <c r="P153" s="139"/>
      <c r="Q153" s="140"/>
      <c r="R153" s="10"/>
      <c r="S153" s="25"/>
      <c r="T153" s="25"/>
      <c r="U153" s="25"/>
    </row>
    <row r="154" spans="1:21" ht="12" customHeight="1" thickTop="1" x14ac:dyDescent="0.2">
      <c r="A154">
        <v>129</v>
      </c>
      <c r="B154" s="194" t="str">
        <f>CONCATENATE(IF(AND(E154&lt;&gt;"",E154&lt;&gt;" ",E154&lt;&gt;"　"),ASC(LEFT(B150,2))+1,""),IF(AND(E154&lt;&gt;"",E154&lt;&gt;" ",E154&lt;&gt;"　"),"　／　 ",""),IF(AND(E154&lt;&gt;"",E154&lt;&gt;" ",E154&lt;&gt;"　"),T2,""))</f>
        <v/>
      </c>
      <c r="C154" s="40"/>
      <c r="D154" s="155"/>
      <c r="E154" s="157"/>
      <c r="F154" s="200"/>
      <c r="G154" s="201"/>
      <c r="H154" s="151"/>
      <c r="I154" s="143"/>
      <c r="J154" s="153"/>
      <c r="K154" s="161"/>
      <c r="L154" s="187" t="s">
        <v>20</v>
      </c>
      <c r="M154" s="141" t="str">
        <f ca="1">IF(Q154="00:00:00","",IF(AND(MONTH(Q154)=4,DAY(Q154)=1),ROUND(YEARFRAC(Q154,DATE(IF(MONTH(NOW())&lt;4,YEAR(NOW())-1,YEAR(NOW())),4,1),1),0),ROUNDDOWN(YEARFRAC(Q154,DATE(IF(MONTH(NOW())&lt;4,YEAR(NOW())-1,YEAR(NOW())),4,1),1),0)))</f>
        <v/>
      </c>
      <c r="N154" s="147"/>
      <c r="O154" s="164"/>
      <c r="P154" s="141" t="str">
        <f>IF(Q154="00:00:00","",IF(AND(MONTH(Q154)=4,DAY(Q154)=1),IF(M154=60,"還暦",IF(M154=70,"古希",IF(M154=77,"喜寿",IF(M154&gt;79,"長寿","")))),IF(M154=60,"還暦",IF(M154=70,"古希",IF(M154=77,"喜寿",IF(M154&gt;79,"長寿",""))))))</f>
        <v/>
      </c>
      <c r="Q154" s="140" t="str">
        <f>IF(OR(L154="00:00:00",L154="",L154=" ",L154="　"),"00:00:00",DATEVALUE(IF(LEFT(L154,1)&lt;"A",SUBSTITUTE(CONCATENATE("S",L154),":","/"),SUBSTITUTE(L154,":","/"))))</f>
        <v>00:00:00</v>
      </c>
      <c r="R154" s="10"/>
      <c r="S154" s="25"/>
      <c r="U154" s="25"/>
    </row>
    <row r="155" spans="1:21" ht="18" customHeight="1" x14ac:dyDescent="0.2">
      <c r="A155">
        <v>130</v>
      </c>
      <c r="B155" s="195"/>
      <c r="C155" s="38"/>
      <c r="D155" s="156"/>
      <c r="E155" s="158"/>
      <c r="F155" s="159"/>
      <c r="G155" s="160"/>
      <c r="H155" s="163"/>
      <c r="I155" s="156"/>
      <c r="J155" s="193"/>
      <c r="K155" s="162"/>
      <c r="L155" s="189"/>
      <c r="M155" s="142"/>
      <c r="N155" s="159"/>
      <c r="O155" s="168"/>
      <c r="P155" s="142"/>
      <c r="Q155" s="140"/>
      <c r="R155" s="10"/>
      <c r="S155" s="25"/>
      <c r="U155" s="25"/>
    </row>
    <row r="156" spans="1:21" ht="12" customHeight="1" x14ac:dyDescent="0.2">
      <c r="A156">
        <v>131</v>
      </c>
      <c r="B156" s="195"/>
      <c r="C156" s="35"/>
      <c r="D156" s="143"/>
      <c r="E156" s="145"/>
      <c r="F156" s="220"/>
      <c r="G156" s="221"/>
      <c r="H156" s="151"/>
      <c r="I156" s="143"/>
      <c r="J156" s="153"/>
      <c r="K156" s="161"/>
      <c r="L156" s="187" t="s">
        <v>20</v>
      </c>
      <c r="M156" s="138" t="str">
        <f ca="1">IF(Q156="00:00:00","",IF(AND(MONTH(Q156)=4,DAY(Q156)=1),ROUND(YEARFRAC(Q156,DATE(IF(MONTH(NOW())&lt;4,YEAR(NOW())-1,YEAR(NOW())),4,1),1),0),ROUNDDOWN(YEARFRAC(Q156,DATE(IF(MONTH(NOW())&lt;4,YEAR(NOW())-1,YEAR(NOW())),4,1),1),0)))</f>
        <v/>
      </c>
      <c r="N156" s="147"/>
      <c r="O156" s="164"/>
      <c r="P156" s="138" t="str">
        <f>IF(Q156="00:00:00","",IF(AND(MONTH(Q156)=4,DAY(Q156)=1),IF(M156=60,"還暦",IF(M156=70,"古希",IF(M156=77,"喜寿",IF(M156&gt;79,"長寿","")))),IF(M156=60,"還暦",IF(M156=70,"古希",IF(M156=77,"喜寿",IF(M156&gt;79,"長寿",""))))))</f>
        <v/>
      </c>
      <c r="Q156" s="140" t="str">
        <f>IF(OR(L156="00:00:00",L156="",L156=" ",L156="　"),"00:00:00",DATEVALUE(IF(LEFT(L156,1)&lt;"A",SUBSTITUTE(CONCATENATE("S",L156),":","/"),SUBSTITUTE(L156,":","/"))))</f>
        <v>00:00:00</v>
      </c>
      <c r="R156" s="10"/>
      <c r="S156" s="25"/>
      <c r="U156" s="25"/>
    </row>
    <row r="157" spans="1:21" ht="18" customHeight="1" thickBot="1" x14ac:dyDescent="0.25">
      <c r="A157">
        <v>132</v>
      </c>
      <c r="B157" s="196"/>
      <c r="C157" s="38"/>
      <c r="D157" s="144"/>
      <c r="E157" s="146"/>
      <c r="F157" s="148"/>
      <c r="G157" s="150"/>
      <c r="H157" s="152"/>
      <c r="I157" s="144"/>
      <c r="J157" s="154"/>
      <c r="K157" s="190"/>
      <c r="L157" s="188"/>
      <c r="M157" s="139"/>
      <c r="N157" s="148"/>
      <c r="O157" s="165"/>
      <c r="P157" s="139"/>
      <c r="Q157" s="140"/>
      <c r="R157" s="10"/>
      <c r="S157" s="25"/>
      <c r="T157" s="25"/>
      <c r="U157" s="25"/>
    </row>
    <row r="158" spans="1:21" ht="12" customHeight="1" thickTop="1" x14ac:dyDescent="0.2">
      <c r="A158">
        <v>133</v>
      </c>
      <c r="B158" s="194" t="str">
        <f>CONCATENATE(IF(AND(E158&lt;&gt;"",E158&lt;&gt;" ",E158&lt;&gt;"　"),ASC(LEFT(B154,2))+1,""),IF(AND(E158&lt;&gt;"",E158&lt;&gt;" ",E158&lt;&gt;"　"),"　／　 ",""),IF(AND(E158&lt;&gt;"",E158&lt;&gt;" ",E158&lt;&gt;"　"),T2,""))</f>
        <v/>
      </c>
      <c r="C158" s="40"/>
      <c r="D158" s="155"/>
      <c r="E158" s="157"/>
      <c r="F158" s="200"/>
      <c r="G158" s="201"/>
      <c r="H158" s="151"/>
      <c r="I158" s="143"/>
      <c r="J158" s="153"/>
      <c r="K158" s="161"/>
      <c r="L158" s="187" t="s">
        <v>20</v>
      </c>
      <c r="M158" s="141" t="str">
        <f ca="1">IF(Q158="00:00:00","",IF(AND(MONTH(Q158)=4,DAY(Q158)=1),ROUND(YEARFRAC(Q158,DATE(IF(MONTH(NOW())&lt;4,YEAR(NOW())-1,YEAR(NOW())),4,1),1),0),ROUNDDOWN(YEARFRAC(Q158,DATE(IF(MONTH(NOW())&lt;4,YEAR(NOW())-1,YEAR(NOW())),4,1),1),0)))</f>
        <v/>
      </c>
      <c r="N158" s="147"/>
      <c r="O158" s="164"/>
      <c r="P158" s="141" t="str">
        <f>IF(Q158="00:00:00","",IF(AND(MONTH(Q158)=4,DAY(Q158)=1),IF(M158=60,"還暦",IF(M158=70,"古希",IF(M158=77,"喜寿",IF(M158&gt;79,"長寿","")))),IF(M158=60,"還暦",IF(M158=70,"古希",IF(M158=77,"喜寿",IF(M158&gt;79,"長寿",""))))))</f>
        <v/>
      </c>
      <c r="Q158" s="140" t="str">
        <f>IF(OR(L158="00:00:00",L158="",L158=" ",L158="　"),"00:00:00",DATEVALUE(IF(LEFT(L158,1)&lt;"A",SUBSTITUTE(CONCATENATE("S",L158),":","/"),SUBSTITUTE(L158,":","/"))))</f>
        <v>00:00:00</v>
      </c>
      <c r="R158" s="10"/>
      <c r="S158" s="25"/>
      <c r="U158" s="25"/>
    </row>
    <row r="159" spans="1:21" ht="18" customHeight="1" x14ac:dyDescent="0.2">
      <c r="A159">
        <v>134</v>
      </c>
      <c r="B159" s="195"/>
      <c r="C159" s="38"/>
      <c r="D159" s="156"/>
      <c r="E159" s="158"/>
      <c r="F159" s="159"/>
      <c r="G159" s="160"/>
      <c r="H159" s="163"/>
      <c r="I159" s="156"/>
      <c r="J159" s="191"/>
      <c r="K159" s="162"/>
      <c r="L159" s="189"/>
      <c r="M159" s="142"/>
      <c r="N159" s="159"/>
      <c r="O159" s="168"/>
      <c r="P159" s="142"/>
      <c r="Q159" s="140"/>
      <c r="R159" s="10"/>
      <c r="S159" s="25"/>
      <c r="T159" s="25"/>
      <c r="U159" s="25"/>
    </row>
    <row r="160" spans="1:21" ht="12" customHeight="1" x14ac:dyDescent="0.2">
      <c r="A160">
        <v>135</v>
      </c>
      <c r="B160" s="195"/>
      <c r="C160" s="35"/>
      <c r="D160" s="143"/>
      <c r="E160" s="145"/>
      <c r="F160" s="220"/>
      <c r="G160" s="221"/>
      <c r="H160" s="151"/>
      <c r="I160" s="143"/>
      <c r="J160" s="193"/>
      <c r="K160" s="161"/>
      <c r="L160" s="187" t="s">
        <v>20</v>
      </c>
      <c r="M160" s="138" t="str">
        <f ca="1">IF(Q160="00:00:00","",IF(AND(MONTH(Q160)=4,DAY(Q160)=1),ROUND(YEARFRAC(Q160,DATE(IF(MONTH(NOW())&lt;4,YEAR(NOW())-1,YEAR(NOW())),4,1),1),0),ROUNDDOWN(YEARFRAC(Q160,DATE(IF(MONTH(NOW())&lt;4,YEAR(NOW())-1,YEAR(NOW())),4,1),1),0)))</f>
        <v/>
      </c>
      <c r="N160" s="147"/>
      <c r="O160" s="164"/>
      <c r="P160" s="138" t="str">
        <f>IF(Q160="00:00:00","",IF(AND(MONTH(Q160)=4,DAY(Q160)=1),IF(M160=60,"還暦",IF(M160=70,"古希",IF(M160=77,"喜寿",IF(M160&gt;79,"長寿","")))),IF(M160=60,"還暦",IF(M160=70,"古希",IF(M160=77,"喜寿",IF(M160&gt;79,"長寿",""))))))</f>
        <v/>
      </c>
      <c r="Q160" s="140" t="str">
        <f>IF(OR(L160="00:00:00",L160="",L160=" ",L160="　"),"00:00:00",DATEVALUE(IF(LEFT(L160,1)&lt;"A",SUBSTITUTE(CONCATENATE("S",L160),":","/"),SUBSTITUTE(L160,":","/"))))</f>
        <v>00:00:00</v>
      </c>
      <c r="R160" s="10"/>
      <c r="S160" s="25"/>
      <c r="U160" s="25"/>
    </row>
    <row r="161" spans="1:21" ht="18" customHeight="1" thickBot="1" x14ac:dyDescent="0.25">
      <c r="A161">
        <v>136</v>
      </c>
      <c r="B161" s="196"/>
      <c r="C161" s="38"/>
      <c r="D161" s="144"/>
      <c r="E161" s="146"/>
      <c r="F161" s="148"/>
      <c r="G161" s="150"/>
      <c r="H161" s="152"/>
      <c r="I161" s="144"/>
      <c r="J161" s="154"/>
      <c r="K161" s="190"/>
      <c r="L161" s="188"/>
      <c r="M161" s="139"/>
      <c r="N161" s="148"/>
      <c r="O161" s="165"/>
      <c r="P161" s="139"/>
      <c r="Q161" s="140"/>
      <c r="R161" s="10"/>
      <c r="S161" s="25"/>
      <c r="T161" s="25"/>
      <c r="U161" s="25"/>
    </row>
    <row r="162" spans="1:21" ht="12" customHeight="1" thickTop="1" x14ac:dyDescent="0.2">
      <c r="A162">
        <v>137</v>
      </c>
      <c r="B162" s="194" t="str">
        <f>CONCATENATE(IF(AND(E162&lt;&gt;"",E162&lt;&gt;" ",E162&lt;&gt;"　"),ASC(LEFT(B158,2))+1,""),IF(AND(E162&lt;&gt;"",E162&lt;&gt;" ",E162&lt;&gt;"　"),"　／　 ",""),IF(AND(E162&lt;&gt;"",E162&lt;&gt;" ",E162&lt;&gt;"　"),T2,""))</f>
        <v/>
      </c>
      <c r="C162" s="40"/>
      <c r="D162" s="155"/>
      <c r="E162" s="157"/>
      <c r="F162" s="200"/>
      <c r="G162" s="201"/>
      <c r="H162" s="151"/>
      <c r="I162" s="143"/>
      <c r="J162" s="153"/>
      <c r="K162" s="161"/>
      <c r="L162" s="187" t="s">
        <v>20</v>
      </c>
      <c r="M162" s="141" t="str">
        <f ca="1">IF(Q162="00:00:00","",IF(AND(MONTH(Q162)=4,DAY(Q162)=1),ROUND(YEARFRAC(Q162,DATE(IF(MONTH(NOW())&lt;4,YEAR(NOW())-1,YEAR(NOW())),4,1),1),0),ROUNDDOWN(YEARFRAC(Q162,DATE(IF(MONTH(NOW())&lt;4,YEAR(NOW())-1,YEAR(NOW())),4,1),1),0)))</f>
        <v/>
      </c>
      <c r="N162" s="147"/>
      <c r="O162" s="164"/>
      <c r="P162" s="141" t="str">
        <f>IF(Q162="00:00:00","",IF(AND(MONTH(Q162)=4,DAY(Q162)=1),IF(M162=60,"還暦",IF(M162=70,"古希",IF(M162=77,"喜寿",IF(M162&gt;79,"長寿","")))),IF(M162=60,"還暦",IF(M162=70,"古希",IF(M162=77,"喜寿",IF(M162&gt;79,"長寿",""))))))</f>
        <v/>
      </c>
      <c r="Q162" s="140" t="str">
        <f>IF(OR(L162="00:00:00",L162="",L162=" ",L162="　"),"00:00:00",DATEVALUE(IF(LEFT(L162,1)&lt;"A",SUBSTITUTE(CONCATENATE("S",L162),":","/"),SUBSTITUTE(L162,":","/"))))</f>
        <v>00:00:00</v>
      </c>
      <c r="R162" s="10"/>
      <c r="S162" s="25"/>
      <c r="U162" s="25"/>
    </row>
    <row r="163" spans="1:21" ht="18" customHeight="1" x14ac:dyDescent="0.2">
      <c r="A163">
        <v>138</v>
      </c>
      <c r="B163" s="195"/>
      <c r="C163" s="38"/>
      <c r="D163" s="156"/>
      <c r="E163" s="158"/>
      <c r="F163" s="159"/>
      <c r="G163" s="160"/>
      <c r="H163" s="163"/>
      <c r="I163" s="156"/>
      <c r="J163" s="193"/>
      <c r="K163" s="162"/>
      <c r="L163" s="189"/>
      <c r="M163" s="142"/>
      <c r="N163" s="159"/>
      <c r="O163" s="168"/>
      <c r="P163" s="142"/>
      <c r="Q163" s="140"/>
      <c r="R163" s="10"/>
      <c r="S163" s="25"/>
      <c r="T163" s="25"/>
      <c r="U163" s="25"/>
    </row>
    <row r="164" spans="1:21" ht="12" customHeight="1" x14ac:dyDescent="0.2">
      <c r="A164">
        <v>139</v>
      </c>
      <c r="B164" s="195"/>
      <c r="C164" s="35"/>
      <c r="D164" s="143"/>
      <c r="E164" s="145"/>
      <c r="F164" s="220"/>
      <c r="G164" s="221"/>
      <c r="H164" s="151"/>
      <c r="I164" s="143"/>
      <c r="J164" s="153"/>
      <c r="K164" s="161"/>
      <c r="L164" s="187" t="s">
        <v>20</v>
      </c>
      <c r="M164" s="138" t="str">
        <f ca="1">IF(Q164="00:00:00","",IF(AND(MONTH(Q164)=4,DAY(Q164)=1),ROUND(YEARFRAC(Q164,DATE(IF(MONTH(NOW())&lt;4,YEAR(NOW())-1,YEAR(NOW())),4,1),1),0),ROUNDDOWN(YEARFRAC(Q164,DATE(IF(MONTH(NOW())&lt;4,YEAR(NOW())-1,YEAR(NOW())),4,1),1),0)))</f>
        <v/>
      </c>
      <c r="N164" s="147"/>
      <c r="O164" s="164"/>
      <c r="P164" s="138" t="str">
        <f>IF(Q164="00:00:00","",IF(AND(MONTH(Q164)=4,DAY(Q164)=1),IF(M164=60,"還暦",IF(M164=70,"古希",IF(M164=77,"喜寿",IF(M164&gt;79,"長寿","")))),IF(M164=60,"還暦",IF(M164=70,"古希",IF(M164=77,"喜寿",IF(M164&gt;79,"長寿",""))))))</f>
        <v/>
      </c>
      <c r="Q164" s="140" t="str">
        <f>IF(OR(L164="00:00:00",L164="",L164=" ",L164="　"),"00:00:00",DATEVALUE(IF(LEFT(L164,1)&lt;"A",SUBSTITUTE(CONCATENATE("S",L164),":","/"),SUBSTITUTE(L164,":","/"))))</f>
        <v>00:00:00</v>
      </c>
      <c r="R164" s="10"/>
      <c r="S164" s="25"/>
      <c r="U164" s="25"/>
    </row>
    <row r="165" spans="1:21" ht="18" customHeight="1" thickBot="1" x14ac:dyDescent="0.25">
      <c r="A165">
        <v>140</v>
      </c>
      <c r="B165" s="196"/>
      <c r="C165" s="38"/>
      <c r="D165" s="144"/>
      <c r="E165" s="146"/>
      <c r="F165" s="148"/>
      <c r="G165" s="150"/>
      <c r="H165" s="152"/>
      <c r="I165" s="144"/>
      <c r="J165" s="154"/>
      <c r="K165" s="190"/>
      <c r="L165" s="188"/>
      <c r="M165" s="139"/>
      <c r="N165" s="148"/>
      <c r="O165" s="165"/>
      <c r="P165" s="139"/>
      <c r="Q165" s="140"/>
      <c r="R165" s="10"/>
      <c r="S165" s="25"/>
      <c r="T165" s="25"/>
      <c r="U165" s="25"/>
    </row>
    <row r="166" spans="1:21" ht="12" customHeight="1" thickTop="1" x14ac:dyDescent="0.2">
      <c r="A166">
        <v>141</v>
      </c>
      <c r="B166" s="194" t="str">
        <f>CONCATENATE(IF(AND(E166&lt;&gt;"",E166&lt;&gt;" ",E166&lt;&gt;"　"),ASC(LEFT(B162,2))+1,""),IF(AND(E166&lt;&gt;"",E166&lt;&gt;" ",E166&lt;&gt;"　"),"　／　 ",""),IF(AND(E166&lt;&gt;"",E166&lt;&gt;" ",E166&lt;&gt;"　"),T2,""))</f>
        <v/>
      </c>
      <c r="C166" s="40"/>
      <c r="D166" s="155"/>
      <c r="E166" s="157"/>
      <c r="F166" s="200"/>
      <c r="G166" s="201"/>
      <c r="H166" s="151"/>
      <c r="I166" s="143"/>
      <c r="J166" s="153"/>
      <c r="K166" s="161"/>
      <c r="L166" s="187" t="s">
        <v>20</v>
      </c>
      <c r="M166" s="141" t="str">
        <f ca="1">IF(Q166="00:00:00","",IF(AND(MONTH(Q166)=4,DAY(Q166)=1),ROUND(YEARFRAC(Q166,DATE(IF(MONTH(NOW())&lt;4,YEAR(NOW())-1,YEAR(NOW())),4,1),1),0),ROUNDDOWN(YEARFRAC(Q166,DATE(IF(MONTH(NOW())&lt;4,YEAR(NOW())-1,YEAR(NOW())),4,1),1),0)))</f>
        <v/>
      </c>
      <c r="N166" s="147"/>
      <c r="O166" s="164"/>
      <c r="P166" s="141" t="str">
        <f>IF(Q166="00:00:00","",IF(AND(MONTH(Q166)=4,DAY(Q166)=1),IF(M166=60,"還暦",IF(M166=70,"古希",IF(M166=77,"喜寿",IF(M166&gt;79,"長寿","")))),IF(M166=60,"還暦",IF(M166=70,"古希",IF(M166=77,"喜寿",IF(M166&gt;79,"長寿",""))))))</f>
        <v/>
      </c>
      <c r="Q166" s="140" t="str">
        <f>IF(OR(L166="00:00:00",L166="",L166=" ",L166="　"),"00:00:00",DATEVALUE(IF(LEFT(L166,1)&lt;"A",SUBSTITUTE(CONCATENATE("S",L166),":","/"),SUBSTITUTE(L166,":","/"))))</f>
        <v>00:00:00</v>
      </c>
      <c r="R166" s="10"/>
      <c r="S166" s="25"/>
      <c r="U166" s="25"/>
    </row>
    <row r="167" spans="1:21" ht="18" customHeight="1" x14ac:dyDescent="0.2">
      <c r="A167">
        <v>142</v>
      </c>
      <c r="B167" s="195"/>
      <c r="C167" s="38"/>
      <c r="D167" s="156"/>
      <c r="E167" s="158"/>
      <c r="F167" s="159"/>
      <c r="G167" s="160"/>
      <c r="H167" s="163"/>
      <c r="I167" s="156"/>
      <c r="J167" s="191"/>
      <c r="K167" s="162"/>
      <c r="L167" s="189"/>
      <c r="M167" s="142"/>
      <c r="N167" s="159"/>
      <c r="O167" s="168"/>
      <c r="P167" s="142"/>
      <c r="Q167" s="140"/>
      <c r="R167" s="10"/>
      <c r="S167" s="25"/>
      <c r="T167" s="25"/>
      <c r="U167" s="25"/>
    </row>
    <row r="168" spans="1:21" ht="12" customHeight="1" x14ac:dyDescent="0.2">
      <c r="A168">
        <v>143</v>
      </c>
      <c r="B168" s="195"/>
      <c r="C168" s="35"/>
      <c r="D168" s="143"/>
      <c r="E168" s="145"/>
      <c r="F168" s="147"/>
      <c r="G168" s="149"/>
      <c r="H168" s="151"/>
      <c r="I168" s="143"/>
      <c r="J168" s="153"/>
      <c r="K168" s="161"/>
      <c r="L168" s="187" t="s">
        <v>27</v>
      </c>
      <c r="M168" s="138" t="str">
        <f ca="1">IF(Q168="00:00:00","",IF(AND(MONTH(Q168)=4,DAY(Q168)=1),ROUND(YEARFRAC(Q168,DATE(IF(MONTH(NOW())&lt;4,YEAR(NOW())-1,YEAR(NOW())),4,1),1),0),ROUNDDOWN(YEARFRAC(Q168,DATE(IF(MONTH(NOW())&lt;4,YEAR(NOW())-1,YEAR(NOW())),4,1),1),0)))</f>
        <v/>
      </c>
      <c r="N168" s="147"/>
      <c r="O168" s="164"/>
      <c r="P168" s="138" t="str">
        <f>IF(Q168="00:00:00","",IF(AND(MONTH(Q168)=4,DAY(Q168)=1),IF(M168=60,"還暦",IF(M168=70,"古希",IF(M168=77,"喜寿",IF(M168&gt;79,"長寿","")))),IF(M168=60,"還暦",IF(M168=70,"古希",IF(M168=77,"喜寿",IF(M168&gt;79,"長寿",""))))))</f>
        <v/>
      </c>
      <c r="Q168" s="140" t="str">
        <f>IF(OR(L168="00:00:00",L168="",L168=" ",L168="　"),"00:00:00",DATEVALUE(IF(LEFT(L168,1)&lt;"A",SUBSTITUTE(CONCATENATE("S",L168),":","/"),SUBSTITUTE(L168,":","/"))))</f>
        <v>00:00:00</v>
      </c>
      <c r="R168" s="10"/>
      <c r="S168" s="25"/>
      <c r="U168" s="25"/>
    </row>
    <row r="169" spans="1:21" ht="18" customHeight="1" x14ac:dyDescent="0.2">
      <c r="A169">
        <v>144</v>
      </c>
      <c r="B169" s="247"/>
      <c r="C169" s="38"/>
      <c r="D169" s="156"/>
      <c r="E169" s="158"/>
      <c r="F169" s="159"/>
      <c r="G169" s="160"/>
      <c r="H169" s="163"/>
      <c r="I169" s="156"/>
      <c r="J169" s="191"/>
      <c r="K169" s="162"/>
      <c r="L169" s="189"/>
      <c r="M169" s="142"/>
      <c r="N169" s="159"/>
      <c r="O169" s="168"/>
      <c r="P169" s="142"/>
      <c r="Q169" s="140"/>
      <c r="R169" s="10"/>
      <c r="S169" s="25"/>
      <c r="T169" s="25"/>
      <c r="U169" s="25"/>
    </row>
    <row r="170" spans="1:21" ht="18" customHeight="1" x14ac:dyDescent="0.2">
      <c r="B170" s="231" t="s">
        <v>67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30"/>
      <c r="R170" s="10"/>
      <c r="S170" s="25"/>
      <c r="T170" s="25"/>
      <c r="U170" s="25"/>
    </row>
    <row r="171" spans="1:21" ht="19.5" customHeight="1" x14ac:dyDescent="0.2">
      <c r="B171" s="31" t="s">
        <v>66</v>
      </c>
      <c r="C171" s="27"/>
      <c r="D171" s="10"/>
      <c r="E171" s="10"/>
      <c r="F171" s="22"/>
      <c r="G171" s="22"/>
      <c r="H171" s="10"/>
      <c r="I171" s="22"/>
      <c r="J171" s="22"/>
      <c r="K171" s="10"/>
      <c r="L171" s="10"/>
      <c r="M171" s="10"/>
      <c r="N171" s="10"/>
      <c r="O171" s="10"/>
      <c r="P171" s="10"/>
      <c r="Q171" s="2"/>
      <c r="R171" s="10"/>
      <c r="S171" s="25"/>
      <c r="T171" s="25"/>
      <c r="U171" s="25"/>
    </row>
    <row r="172" spans="1:21" x14ac:dyDescent="0.2">
      <c r="B172" s="47"/>
      <c r="C172" s="48"/>
      <c r="D172" s="47"/>
      <c r="E172" s="47"/>
      <c r="F172" s="49"/>
      <c r="G172" s="49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1" x14ac:dyDescent="0.2">
      <c r="B173" s="47"/>
      <c r="C173" s="48"/>
      <c r="D173" s="47"/>
      <c r="E173" s="47"/>
      <c r="F173" s="49"/>
      <c r="G173" s="49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21" hidden="1" x14ac:dyDescent="0.2">
      <c r="H174" s="253" t="s">
        <v>75</v>
      </c>
      <c r="I174" s="253"/>
      <c r="K174" s="26" t="s">
        <v>73</v>
      </c>
    </row>
    <row r="175" spans="1:21" hidden="1" x14ac:dyDescent="0.2">
      <c r="H175" s="253" t="s">
        <v>76</v>
      </c>
      <c r="I175" s="253"/>
      <c r="K175" s="26" t="s">
        <v>63</v>
      </c>
    </row>
    <row r="176" spans="1:21" hidden="1" x14ac:dyDescent="0.2">
      <c r="H176" s="253" t="s">
        <v>77</v>
      </c>
      <c r="I176" s="253"/>
      <c r="K176" s="78" t="s">
        <v>53</v>
      </c>
    </row>
    <row r="177" spans="8:11" hidden="1" x14ac:dyDescent="0.2">
      <c r="H177" s="253" t="s">
        <v>78</v>
      </c>
      <c r="I177" s="253"/>
      <c r="K177" s="1" t="s">
        <v>74</v>
      </c>
    </row>
    <row r="178" spans="8:11" hidden="1" x14ac:dyDescent="0.2">
      <c r="H178" s="253" t="s">
        <v>62</v>
      </c>
      <c r="I178" s="253"/>
      <c r="K178" s="1" t="s">
        <v>60</v>
      </c>
    </row>
    <row r="179" spans="8:11" hidden="1" x14ac:dyDescent="0.2">
      <c r="H179" s="253" t="s">
        <v>41</v>
      </c>
      <c r="I179" s="253"/>
      <c r="K179" s="1" t="s">
        <v>61</v>
      </c>
    </row>
    <row r="180" spans="8:11" hidden="1" x14ac:dyDescent="0.2">
      <c r="H180" s="253" t="s">
        <v>79</v>
      </c>
      <c r="I180" s="253"/>
    </row>
    <row r="181" spans="8:11" hidden="1" x14ac:dyDescent="0.2">
      <c r="H181" s="253" t="s">
        <v>80</v>
      </c>
      <c r="I181" s="253"/>
    </row>
    <row r="182" spans="8:11" hidden="1" x14ac:dyDescent="0.2">
      <c r="H182" s="253" t="s">
        <v>52</v>
      </c>
      <c r="I182" s="253"/>
    </row>
    <row r="183" spans="8:11" hidden="1" x14ac:dyDescent="0.2">
      <c r="H183" s="253" t="s">
        <v>81</v>
      </c>
      <c r="I183" s="253"/>
    </row>
  </sheetData>
  <sheetProtection sheet="1" formatCells="0" selectLockedCells="1"/>
  <mergeCells count="1042">
    <mergeCell ref="M6:M7"/>
    <mergeCell ref="N6:O6"/>
    <mergeCell ref="P6:P7"/>
    <mergeCell ref="H7:I7"/>
    <mergeCell ref="B8:B11"/>
    <mergeCell ref="D8:D9"/>
    <mergeCell ref="E8:E9"/>
    <mergeCell ref="F8:F9"/>
    <mergeCell ref="G8:G9"/>
    <mergeCell ref="H8:I9"/>
    <mergeCell ref="B6:B7"/>
    <mergeCell ref="D6:D7"/>
    <mergeCell ref="E6:E7"/>
    <mergeCell ref="F6:J6"/>
    <mergeCell ref="K6:K7"/>
    <mergeCell ref="L6:L7"/>
    <mergeCell ref="B1:P1"/>
    <mergeCell ref="B2:C2"/>
    <mergeCell ref="B3:D3"/>
    <mergeCell ref="F3:G3"/>
    <mergeCell ref="J3:L3"/>
    <mergeCell ref="M3:M4"/>
    <mergeCell ref="N3:P4"/>
    <mergeCell ref="B4:D4"/>
    <mergeCell ref="F4:L4"/>
    <mergeCell ref="M10:M11"/>
    <mergeCell ref="N10:N11"/>
    <mergeCell ref="O10:O11"/>
    <mergeCell ref="P10:P11"/>
    <mergeCell ref="Q10:Q11"/>
    <mergeCell ref="B12:B15"/>
    <mergeCell ref="D12:D13"/>
    <mergeCell ref="E12:E13"/>
    <mergeCell ref="F12:F13"/>
    <mergeCell ref="G12:G13"/>
    <mergeCell ref="P8:P9"/>
    <mergeCell ref="Q8:Q9"/>
    <mergeCell ref="D10:D11"/>
    <mergeCell ref="E10:E11"/>
    <mergeCell ref="F10:F11"/>
    <mergeCell ref="G10:G11"/>
    <mergeCell ref="H10:I11"/>
    <mergeCell ref="J10:J11"/>
    <mergeCell ref="K10:K11"/>
    <mergeCell ref="L10:L11"/>
    <mergeCell ref="J8:J9"/>
    <mergeCell ref="K8:K9"/>
    <mergeCell ref="L8:L9"/>
    <mergeCell ref="M8:M9"/>
    <mergeCell ref="N8:N9"/>
    <mergeCell ref="O8:O9"/>
    <mergeCell ref="L14:L15"/>
    <mergeCell ref="M14:M15"/>
    <mergeCell ref="N14:N15"/>
    <mergeCell ref="O14:O15"/>
    <mergeCell ref="P14:P15"/>
    <mergeCell ref="Q14:Q15"/>
    <mergeCell ref="O12:O13"/>
    <mergeCell ref="P12:P13"/>
    <mergeCell ref="Q12:Q13"/>
    <mergeCell ref="D14:D15"/>
    <mergeCell ref="E14:E15"/>
    <mergeCell ref="F14:F15"/>
    <mergeCell ref="G14:G15"/>
    <mergeCell ref="H14:I15"/>
    <mergeCell ref="J14:J15"/>
    <mergeCell ref="K14:K15"/>
    <mergeCell ref="H12:I13"/>
    <mergeCell ref="J12:J13"/>
    <mergeCell ref="K12:K13"/>
    <mergeCell ref="L12:L13"/>
    <mergeCell ref="M12:M13"/>
    <mergeCell ref="N12:N13"/>
    <mergeCell ref="M18:M19"/>
    <mergeCell ref="N18:N19"/>
    <mergeCell ref="O18:O19"/>
    <mergeCell ref="P18:P19"/>
    <mergeCell ref="Q18:Q19"/>
    <mergeCell ref="B20:B23"/>
    <mergeCell ref="D20:D21"/>
    <mergeCell ref="E20:E21"/>
    <mergeCell ref="F20:F21"/>
    <mergeCell ref="G20:G21"/>
    <mergeCell ref="P16:P17"/>
    <mergeCell ref="Q16:Q17"/>
    <mergeCell ref="D18:D19"/>
    <mergeCell ref="E18:E19"/>
    <mergeCell ref="F18:F19"/>
    <mergeCell ref="G18:G19"/>
    <mergeCell ref="H18:I19"/>
    <mergeCell ref="J18:J19"/>
    <mergeCell ref="K18:K19"/>
    <mergeCell ref="L18:L19"/>
    <mergeCell ref="J16:J17"/>
    <mergeCell ref="K16:K17"/>
    <mergeCell ref="L16:L17"/>
    <mergeCell ref="M16:M17"/>
    <mergeCell ref="N16:N17"/>
    <mergeCell ref="O16:O17"/>
    <mergeCell ref="B16:B19"/>
    <mergeCell ref="D16:D17"/>
    <mergeCell ref="E16:E17"/>
    <mergeCell ref="F16:F17"/>
    <mergeCell ref="G16:G17"/>
    <mergeCell ref="H16:I17"/>
    <mergeCell ref="L22:L23"/>
    <mergeCell ref="M22:M23"/>
    <mergeCell ref="N22:N23"/>
    <mergeCell ref="O22:O23"/>
    <mergeCell ref="P22:P23"/>
    <mergeCell ref="Q22:Q23"/>
    <mergeCell ref="O20:O21"/>
    <mergeCell ref="P20:P21"/>
    <mergeCell ref="Q20:Q21"/>
    <mergeCell ref="D22:D23"/>
    <mergeCell ref="E22:E23"/>
    <mergeCell ref="F22:F23"/>
    <mergeCell ref="G22:G23"/>
    <mergeCell ref="H22:I23"/>
    <mergeCell ref="J22:J23"/>
    <mergeCell ref="K22:K23"/>
    <mergeCell ref="H20:I21"/>
    <mergeCell ref="J20:J21"/>
    <mergeCell ref="K20:K21"/>
    <mergeCell ref="L20:L21"/>
    <mergeCell ref="M20:M21"/>
    <mergeCell ref="N20:N21"/>
    <mergeCell ref="M26:M27"/>
    <mergeCell ref="N26:N27"/>
    <mergeCell ref="O26:O27"/>
    <mergeCell ref="P26:P27"/>
    <mergeCell ref="Q26:Q27"/>
    <mergeCell ref="B28:B31"/>
    <mergeCell ref="D28:D29"/>
    <mergeCell ref="E28:E29"/>
    <mergeCell ref="F28:F29"/>
    <mergeCell ref="G28:G29"/>
    <mergeCell ref="P24:P25"/>
    <mergeCell ref="Q24:Q25"/>
    <mergeCell ref="D26:D27"/>
    <mergeCell ref="E26:E27"/>
    <mergeCell ref="F26:F27"/>
    <mergeCell ref="G26:G27"/>
    <mergeCell ref="H26:I27"/>
    <mergeCell ref="J26:J27"/>
    <mergeCell ref="K26:K27"/>
    <mergeCell ref="L26:L27"/>
    <mergeCell ref="J24:J25"/>
    <mergeCell ref="K24:K25"/>
    <mergeCell ref="L24:L25"/>
    <mergeCell ref="M24:M25"/>
    <mergeCell ref="N24:N25"/>
    <mergeCell ref="O24:O25"/>
    <mergeCell ref="B24:B27"/>
    <mergeCell ref="D24:D25"/>
    <mergeCell ref="E24:E25"/>
    <mergeCell ref="F24:F25"/>
    <mergeCell ref="G24:G25"/>
    <mergeCell ref="H24:I25"/>
    <mergeCell ref="L30:L31"/>
    <mergeCell ref="M30:M31"/>
    <mergeCell ref="N30:N31"/>
    <mergeCell ref="O30:O31"/>
    <mergeCell ref="P30:P31"/>
    <mergeCell ref="Q30:Q31"/>
    <mergeCell ref="O28:O29"/>
    <mergeCell ref="P28:P29"/>
    <mergeCell ref="Q28:Q29"/>
    <mergeCell ref="D30:D31"/>
    <mergeCell ref="E30:E31"/>
    <mergeCell ref="F30:F31"/>
    <mergeCell ref="G30:G31"/>
    <mergeCell ref="H30:I31"/>
    <mergeCell ref="J30:J31"/>
    <mergeCell ref="K30:K31"/>
    <mergeCell ref="H28:I29"/>
    <mergeCell ref="J28:J29"/>
    <mergeCell ref="K28:K29"/>
    <mergeCell ref="L28:L29"/>
    <mergeCell ref="M28:M29"/>
    <mergeCell ref="N28:N29"/>
    <mergeCell ref="M34:M35"/>
    <mergeCell ref="N34:N35"/>
    <mergeCell ref="O34:O35"/>
    <mergeCell ref="P34:P35"/>
    <mergeCell ref="Q34:Q35"/>
    <mergeCell ref="B36:B39"/>
    <mergeCell ref="D36:D37"/>
    <mergeCell ref="E36:E37"/>
    <mergeCell ref="F36:F37"/>
    <mergeCell ref="G36:G37"/>
    <mergeCell ref="P32:P33"/>
    <mergeCell ref="Q32:Q33"/>
    <mergeCell ref="D34:D35"/>
    <mergeCell ref="E34:E35"/>
    <mergeCell ref="F34:F35"/>
    <mergeCell ref="G34:G35"/>
    <mergeCell ref="H34:I35"/>
    <mergeCell ref="J34:J35"/>
    <mergeCell ref="K34:K35"/>
    <mergeCell ref="L34:L35"/>
    <mergeCell ref="J32:J33"/>
    <mergeCell ref="K32:K33"/>
    <mergeCell ref="L32:L33"/>
    <mergeCell ref="M32:M33"/>
    <mergeCell ref="N32:N33"/>
    <mergeCell ref="O32:O33"/>
    <mergeCell ref="B32:B35"/>
    <mergeCell ref="D32:D33"/>
    <mergeCell ref="E32:E33"/>
    <mergeCell ref="F32:F33"/>
    <mergeCell ref="G32:G33"/>
    <mergeCell ref="H32:I33"/>
    <mergeCell ref="L38:L39"/>
    <mergeCell ref="M38:M39"/>
    <mergeCell ref="N38:N39"/>
    <mergeCell ref="O38:O39"/>
    <mergeCell ref="P38:P39"/>
    <mergeCell ref="Q38:Q39"/>
    <mergeCell ref="O36:O37"/>
    <mergeCell ref="P36:P37"/>
    <mergeCell ref="Q36:Q37"/>
    <mergeCell ref="D38:D39"/>
    <mergeCell ref="E38:E39"/>
    <mergeCell ref="F38:F39"/>
    <mergeCell ref="G38:G39"/>
    <mergeCell ref="H38:I39"/>
    <mergeCell ref="J38:J39"/>
    <mergeCell ref="K38:K39"/>
    <mergeCell ref="H36:I37"/>
    <mergeCell ref="J36:J37"/>
    <mergeCell ref="K36:K37"/>
    <mergeCell ref="L36:L37"/>
    <mergeCell ref="M36:M37"/>
    <mergeCell ref="N36:N37"/>
    <mergeCell ref="M42:M43"/>
    <mergeCell ref="N42:N43"/>
    <mergeCell ref="O42:O43"/>
    <mergeCell ref="P42:P43"/>
    <mergeCell ref="Q42:Q43"/>
    <mergeCell ref="B44:B47"/>
    <mergeCell ref="D44:D45"/>
    <mergeCell ref="E44:E45"/>
    <mergeCell ref="F44:F45"/>
    <mergeCell ref="G44:G45"/>
    <mergeCell ref="P40:P41"/>
    <mergeCell ref="Q40:Q41"/>
    <mergeCell ref="D42:D43"/>
    <mergeCell ref="E42:E43"/>
    <mergeCell ref="F42:F43"/>
    <mergeCell ref="G42:G43"/>
    <mergeCell ref="H42:I43"/>
    <mergeCell ref="J42:J43"/>
    <mergeCell ref="K42:K43"/>
    <mergeCell ref="L42:L43"/>
    <mergeCell ref="J40:J41"/>
    <mergeCell ref="K40:K41"/>
    <mergeCell ref="L40:L41"/>
    <mergeCell ref="M40:M41"/>
    <mergeCell ref="N40:N41"/>
    <mergeCell ref="O40:O41"/>
    <mergeCell ref="B40:B43"/>
    <mergeCell ref="D40:D41"/>
    <mergeCell ref="E40:E41"/>
    <mergeCell ref="F40:F41"/>
    <mergeCell ref="G40:G41"/>
    <mergeCell ref="H40:I41"/>
    <mergeCell ref="L46:L47"/>
    <mergeCell ref="M46:M47"/>
    <mergeCell ref="N46:N47"/>
    <mergeCell ref="O46:O47"/>
    <mergeCell ref="P46:P47"/>
    <mergeCell ref="Q46:Q47"/>
    <mergeCell ref="O44:O45"/>
    <mergeCell ref="P44:P45"/>
    <mergeCell ref="Q44:Q45"/>
    <mergeCell ref="D46:D47"/>
    <mergeCell ref="E46:E47"/>
    <mergeCell ref="F46:F47"/>
    <mergeCell ref="G46:G47"/>
    <mergeCell ref="H46:I47"/>
    <mergeCell ref="J46:J47"/>
    <mergeCell ref="K46:K47"/>
    <mergeCell ref="H44:I45"/>
    <mergeCell ref="J44:J45"/>
    <mergeCell ref="K44:K45"/>
    <mergeCell ref="L44:L45"/>
    <mergeCell ref="M44:M45"/>
    <mergeCell ref="N44:N45"/>
    <mergeCell ref="M50:M51"/>
    <mergeCell ref="N50:N51"/>
    <mergeCell ref="O50:O51"/>
    <mergeCell ref="P50:P51"/>
    <mergeCell ref="Q50:Q51"/>
    <mergeCell ref="B52:B55"/>
    <mergeCell ref="D52:D53"/>
    <mergeCell ref="E52:E53"/>
    <mergeCell ref="F52:F53"/>
    <mergeCell ref="G52:G53"/>
    <mergeCell ref="P48:P49"/>
    <mergeCell ref="Q48:Q49"/>
    <mergeCell ref="D50:D51"/>
    <mergeCell ref="E50:E51"/>
    <mergeCell ref="F50:F51"/>
    <mergeCell ref="G50:G51"/>
    <mergeCell ref="H50:I51"/>
    <mergeCell ref="J50:J51"/>
    <mergeCell ref="K50:K51"/>
    <mergeCell ref="L50:L51"/>
    <mergeCell ref="J48:J49"/>
    <mergeCell ref="K48:K49"/>
    <mergeCell ref="L48:L49"/>
    <mergeCell ref="M48:M49"/>
    <mergeCell ref="N48:N49"/>
    <mergeCell ref="O48:O49"/>
    <mergeCell ref="B48:B51"/>
    <mergeCell ref="D48:D49"/>
    <mergeCell ref="E48:E49"/>
    <mergeCell ref="F48:F49"/>
    <mergeCell ref="G48:G49"/>
    <mergeCell ref="H48:I49"/>
    <mergeCell ref="L54:L55"/>
    <mergeCell ref="M54:M55"/>
    <mergeCell ref="N54:N55"/>
    <mergeCell ref="O54:O55"/>
    <mergeCell ref="P54:P55"/>
    <mergeCell ref="Q54:Q55"/>
    <mergeCell ref="O52:O53"/>
    <mergeCell ref="P52:P53"/>
    <mergeCell ref="Q52:Q53"/>
    <mergeCell ref="D54:D55"/>
    <mergeCell ref="E54:E55"/>
    <mergeCell ref="F54:F55"/>
    <mergeCell ref="G54:G55"/>
    <mergeCell ref="H54:I55"/>
    <mergeCell ref="J54:J55"/>
    <mergeCell ref="K54:K55"/>
    <mergeCell ref="H52:I53"/>
    <mergeCell ref="J52:J53"/>
    <mergeCell ref="K52:K53"/>
    <mergeCell ref="L52:L53"/>
    <mergeCell ref="M52:M53"/>
    <mergeCell ref="N52:N53"/>
    <mergeCell ref="M63:M64"/>
    <mergeCell ref="N63:O63"/>
    <mergeCell ref="P63:P64"/>
    <mergeCell ref="H64:I64"/>
    <mergeCell ref="B65:B68"/>
    <mergeCell ref="D65:D66"/>
    <mergeCell ref="E65:E66"/>
    <mergeCell ref="F65:F66"/>
    <mergeCell ref="G65:G66"/>
    <mergeCell ref="H65:I66"/>
    <mergeCell ref="B63:B64"/>
    <mergeCell ref="D63:D64"/>
    <mergeCell ref="E63:E64"/>
    <mergeCell ref="F63:J63"/>
    <mergeCell ref="K63:K64"/>
    <mergeCell ref="L63:L64"/>
    <mergeCell ref="B56:P56"/>
    <mergeCell ref="B58:P58"/>
    <mergeCell ref="B59:C59"/>
    <mergeCell ref="B60:D60"/>
    <mergeCell ref="F60:G60"/>
    <mergeCell ref="J60:L60"/>
    <mergeCell ref="M60:M61"/>
    <mergeCell ref="N60:P61"/>
    <mergeCell ref="B61:D61"/>
    <mergeCell ref="F61:L61"/>
    <mergeCell ref="M67:M68"/>
    <mergeCell ref="N67:N68"/>
    <mergeCell ref="O67:O68"/>
    <mergeCell ref="P67:P68"/>
    <mergeCell ref="Q67:Q68"/>
    <mergeCell ref="B69:B72"/>
    <mergeCell ref="D69:D70"/>
    <mergeCell ref="E69:E70"/>
    <mergeCell ref="F69:F70"/>
    <mergeCell ref="G69:G70"/>
    <mergeCell ref="P65:P66"/>
    <mergeCell ref="Q65:Q66"/>
    <mergeCell ref="D67:D68"/>
    <mergeCell ref="E67:E68"/>
    <mergeCell ref="F67:F68"/>
    <mergeCell ref="G67:G68"/>
    <mergeCell ref="H67:I68"/>
    <mergeCell ref="J67:J68"/>
    <mergeCell ref="K67:K68"/>
    <mergeCell ref="L67:L68"/>
    <mergeCell ref="J65:J66"/>
    <mergeCell ref="K65:K66"/>
    <mergeCell ref="L65:L66"/>
    <mergeCell ref="M65:M66"/>
    <mergeCell ref="N65:N66"/>
    <mergeCell ref="O65:O66"/>
    <mergeCell ref="L71:L72"/>
    <mergeCell ref="M71:M72"/>
    <mergeCell ref="N71:N72"/>
    <mergeCell ref="O71:O72"/>
    <mergeCell ref="P71:P72"/>
    <mergeCell ref="Q71:Q72"/>
    <mergeCell ref="O69:O70"/>
    <mergeCell ref="P69:P70"/>
    <mergeCell ref="Q69:Q70"/>
    <mergeCell ref="D71:D72"/>
    <mergeCell ref="E71:E72"/>
    <mergeCell ref="F71:F72"/>
    <mergeCell ref="G71:G72"/>
    <mergeCell ref="H71:I72"/>
    <mergeCell ref="J71:J72"/>
    <mergeCell ref="K71:K72"/>
    <mergeCell ref="H69:I70"/>
    <mergeCell ref="J69:J70"/>
    <mergeCell ref="K69:K70"/>
    <mergeCell ref="L69:L70"/>
    <mergeCell ref="M69:M70"/>
    <mergeCell ref="N69:N70"/>
    <mergeCell ref="M75:M76"/>
    <mergeCell ref="N75:N76"/>
    <mergeCell ref="O75:O76"/>
    <mergeCell ref="P75:P76"/>
    <mergeCell ref="Q75:Q76"/>
    <mergeCell ref="B77:B80"/>
    <mergeCell ref="D77:D78"/>
    <mergeCell ref="E77:E78"/>
    <mergeCell ref="F77:F78"/>
    <mergeCell ref="G77:G78"/>
    <mergeCell ref="P73:P74"/>
    <mergeCell ref="Q73:Q74"/>
    <mergeCell ref="D75:D76"/>
    <mergeCell ref="E75:E76"/>
    <mergeCell ref="F75:F76"/>
    <mergeCell ref="G75:G76"/>
    <mergeCell ref="H75:I76"/>
    <mergeCell ref="J75:J76"/>
    <mergeCell ref="K75:K76"/>
    <mergeCell ref="L75:L76"/>
    <mergeCell ref="J73:J74"/>
    <mergeCell ref="K73:K74"/>
    <mergeCell ref="L73:L74"/>
    <mergeCell ref="M73:M74"/>
    <mergeCell ref="N73:N74"/>
    <mergeCell ref="O73:O74"/>
    <mergeCell ref="B73:B76"/>
    <mergeCell ref="D73:D74"/>
    <mergeCell ref="E73:E74"/>
    <mergeCell ref="F73:F74"/>
    <mergeCell ref="G73:G74"/>
    <mergeCell ref="H73:I74"/>
    <mergeCell ref="L79:L80"/>
    <mergeCell ref="M79:M80"/>
    <mergeCell ref="N79:N80"/>
    <mergeCell ref="O79:O80"/>
    <mergeCell ref="P79:P80"/>
    <mergeCell ref="Q79:Q80"/>
    <mergeCell ref="O77:O78"/>
    <mergeCell ref="P77:P78"/>
    <mergeCell ref="Q77:Q78"/>
    <mergeCell ref="D79:D80"/>
    <mergeCell ref="E79:E80"/>
    <mergeCell ref="F79:F80"/>
    <mergeCell ref="G79:G80"/>
    <mergeCell ref="H79:I80"/>
    <mergeCell ref="J79:J80"/>
    <mergeCell ref="K79:K80"/>
    <mergeCell ref="H77:I78"/>
    <mergeCell ref="J77:J78"/>
    <mergeCell ref="K77:K78"/>
    <mergeCell ref="L77:L78"/>
    <mergeCell ref="M77:M78"/>
    <mergeCell ref="N77:N78"/>
    <mergeCell ref="M83:M84"/>
    <mergeCell ref="N83:N84"/>
    <mergeCell ref="O83:O84"/>
    <mergeCell ref="P83:P84"/>
    <mergeCell ref="Q83:Q84"/>
    <mergeCell ref="B85:B88"/>
    <mergeCell ref="D85:D86"/>
    <mergeCell ref="E85:E86"/>
    <mergeCell ref="F85:F86"/>
    <mergeCell ref="G85:G86"/>
    <mergeCell ref="P81:P82"/>
    <mergeCell ref="Q81:Q82"/>
    <mergeCell ref="D83:D84"/>
    <mergeCell ref="E83:E84"/>
    <mergeCell ref="F83:F84"/>
    <mergeCell ref="G83:G84"/>
    <mergeCell ref="H83:I84"/>
    <mergeCell ref="J83:J84"/>
    <mergeCell ref="K83:K84"/>
    <mergeCell ref="L83:L84"/>
    <mergeCell ref="J81:J82"/>
    <mergeCell ref="K81:K82"/>
    <mergeCell ref="L81:L82"/>
    <mergeCell ref="M81:M82"/>
    <mergeCell ref="N81:N82"/>
    <mergeCell ref="O81:O82"/>
    <mergeCell ref="B81:B84"/>
    <mergeCell ref="D81:D82"/>
    <mergeCell ref="E81:E82"/>
    <mergeCell ref="F81:F82"/>
    <mergeCell ref="G81:G82"/>
    <mergeCell ref="H81:I82"/>
    <mergeCell ref="L87:L88"/>
    <mergeCell ref="M87:M88"/>
    <mergeCell ref="N87:N88"/>
    <mergeCell ref="O87:O88"/>
    <mergeCell ref="P87:P88"/>
    <mergeCell ref="Q87:Q88"/>
    <mergeCell ref="O85:O86"/>
    <mergeCell ref="P85:P86"/>
    <mergeCell ref="Q85:Q86"/>
    <mergeCell ref="D87:D88"/>
    <mergeCell ref="E87:E88"/>
    <mergeCell ref="F87:F88"/>
    <mergeCell ref="G87:G88"/>
    <mergeCell ref="H87:I88"/>
    <mergeCell ref="J87:J88"/>
    <mergeCell ref="K87:K88"/>
    <mergeCell ref="H85:I86"/>
    <mergeCell ref="J85:J86"/>
    <mergeCell ref="K85:K86"/>
    <mergeCell ref="L85:L86"/>
    <mergeCell ref="M85:M86"/>
    <mergeCell ref="N85:N86"/>
    <mergeCell ref="M91:M92"/>
    <mergeCell ref="N91:N92"/>
    <mergeCell ref="O91:O92"/>
    <mergeCell ref="P91:P92"/>
    <mergeCell ref="Q91:Q92"/>
    <mergeCell ref="B93:B96"/>
    <mergeCell ref="D93:D94"/>
    <mergeCell ref="E93:E94"/>
    <mergeCell ref="F93:F94"/>
    <mergeCell ref="G93:G94"/>
    <mergeCell ref="P89:P90"/>
    <mergeCell ref="Q89:Q90"/>
    <mergeCell ref="D91:D92"/>
    <mergeCell ref="E91:E92"/>
    <mergeCell ref="F91:F92"/>
    <mergeCell ref="G91:G92"/>
    <mergeCell ref="H91:I92"/>
    <mergeCell ref="J91:J92"/>
    <mergeCell ref="K91:K92"/>
    <mergeCell ref="L91:L92"/>
    <mergeCell ref="J89:J90"/>
    <mergeCell ref="K89:K90"/>
    <mergeCell ref="L89:L90"/>
    <mergeCell ref="M89:M90"/>
    <mergeCell ref="N89:N90"/>
    <mergeCell ref="O89:O90"/>
    <mergeCell ref="B89:B92"/>
    <mergeCell ref="D89:D90"/>
    <mergeCell ref="E89:E90"/>
    <mergeCell ref="F89:F90"/>
    <mergeCell ref="G89:G90"/>
    <mergeCell ref="H89:I90"/>
    <mergeCell ref="L95:L96"/>
    <mergeCell ref="M95:M96"/>
    <mergeCell ref="N95:N96"/>
    <mergeCell ref="O95:O96"/>
    <mergeCell ref="P95:P96"/>
    <mergeCell ref="Q95:Q96"/>
    <mergeCell ref="O93:O94"/>
    <mergeCell ref="P93:P94"/>
    <mergeCell ref="Q93:Q94"/>
    <mergeCell ref="D95:D96"/>
    <mergeCell ref="E95:E96"/>
    <mergeCell ref="F95:F96"/>
    <mergeCell ref="G95:G96"/>
    <mergeCell ref="H95:I96"/>
    <mergeCell ref="J95:J96"/>
    <mergeCell ref="K95:K96"/>
    <mergeCell ref="H93:I94"/>
    <mergeCell ref="J93:J94"/>
    <mergeCell ref="K93:K94"/>
    <mergeCell ref="L93:L94"/>
    <mergeCell ref="M93:M94"/>
    <mergeCell ref="N93:N94"/>
    <mergeCell ref="M99:M100"/>
    <mergeCell ref="N99:N100"/>
    <mergeCell ref="O99:O100"/>
    <mergeCell ref="P99:P100"/>
    <mergeCell ref="Q99:Q100"/>
    <mergeCell ref="B101:B104"/>
    <mergeCell ref="D101:D102"/>
    <mergeCell ref="E101:E102"/>
    <mergeCell ref="F101:F102"/>
    <mergeCell ref="G101:G102"/>
    <mergeCell ref="P97:P98"/>
    <mergeCell ref="Q97:Q98"/>
    <mergeCell ref="D99:D100"/>
    <mergeCell ref="E99:E100"/>
    <mergeCell ref="F99:F100"/>
    <mergeCell ref="G99:G100"/>
    <mergeCell ref="H99:I100"/>
    <mergeCell ref="J99:J100"/>
    <mergeCell ref="K99:K100"/>
    <mergeCell ref="L99:L100"/>
    <mergeCell ref="J97:J98"/>
    <mergeCell ref="K97:K98"/>
    <mergeCell ref="L97:L98"/>
    <mergeCell ref="M97:M98"/>
    <mergeCell ref="N97:N98"/>
    <mergeCell ref="O97:O98"/>
    <mergeCell ref="B97:B100"/>
    <mergeCell ref="D97:D98"/>
    <mergeCell ref="E97:E98"/>
    <mergeCell ref="F97:F98"/>
    <mergeCell ref="G97:G98"/>
    <mergeCell ref="H97:I98"/>
    <mergeCell ref="L103:L104"/>
    <mergeCell ref="M103:M104"/>
    <mergeCell ref="N103:N104"/>
    <mergeCell ref="O103:O104"/>
    <mergeCell ref="P103:P104"/>
    <mergeCell ref="Q103:Q104"/>
    <mergeCell ref="O101:O102"/>
    <mergeCell ref="P101:P102"/>
    <mergeCell ref="Q101:Q102"/>
    <mergeCell ref="D103:D104"/>
    <mergeCell ref="E103:E104"/>
    <mergeCell ref="F103:F104"/>
    <mergeCell ref="G103:G104"/>
    <mergeCell ref="H103:I104"/>
    <mergeCell ref="J103:J104"/>
    <mergeCell ref="K103:K104"/>
    <mergeCell ref="H101:I102"/>
    <mergeCell ref="J101:J102"/>
    <mergeCell ref="K101:K102"/>
    <mergeCell ref="L101:L102"/>
    <mergeCell ref="M101:M102"/>
    <mergeCell ref="N101:N102"/>
    <mergeCell ref="M107:M108"/>
    <mergeCell ref="N107:N108"/>
    <mergeCell ref="O107:O108"/>
    <mergeCell ref="P107:P108"/>
    <mergeCell ref="Q107:Q108"/>
    <mergeCell ref="B109:B112"/>
    <mergeCell ref="D109:D110"/>
    <mergeCell ref="E109:E110"/>
    <mergeCell ref="F109:F110"/>
    <mergeCell ref="G109:G110"/>
    <mergeCell ref="P105:P106"/>
    <mergeCell ref="Q105:Q106"/>
    <mergeCell ref="D107:D108"/>
    <mergeCell ref="E107:E108"/>
    <mergeCell ref="F107:F108"/>
    <mergeCell ref="G107:G108"/>
    <mergeCell ref="H107:I108"/>
    <mergeCell ref="J107:J108"/>
    <mergeCell ref="K107:K108"/>
    <mergeCell ref="L107:L108"/>
    <mergeCell ref="J105:J106"/>
    <mergeCell ref="K105:K106"/>
    <mergeCell ref="L105:L106"/>
    <mergeCell ref="M105:M106"/>
    <mergeCell ref="N105:N106"/>
    <mergeCell ref="O105:O106"/>
    <mergeCell ref="B105:B108"/>
    <mergeCell ref="D105:D106"/>
    <mergeCell ref="E105:E106"/>
    <mergeCell ref="F105:F106"/>
    <mergeCell ref="G105:G106"/>
    <mergeCell ref="H105:I106"/>
    <mergeCell ref="L111:L112"/>
    <mergeCell ref="M111:M112"/>
    <mergeCell ref="N111:N112"/>
    <mergeCell ref="O111:O112"/>
    <mergeCell ref="P111:P112"/>
    <mergeCell ref="Q111:Q112"/>
    <mergeCell ref="O109:O110"/>
    <mergeCell ref="P109:P110"/>
    <mergeCell ref="Q109:Q110"/>
    <mergeCell ref="D111:D112"/>
    <mergeCell ref="E111:E112"/>
    <mergeCell ref="F111:F112"/>
    <mergeCell ref="G111:G112"/>
    <mergeCell ref="H111:I112"/>
    <mergeCell ref="J111:J112"/>
    <mergeCell ref="K111:K112"/>
    <mergeCell ref="H109:I110"/>
    <mergeCell ref="J109:J110"/>
    <mergeCell ref="K109:K110"/>
    <mergeCell ref="L109:L110"/>
    <mergeCell ref="M109:M110"/>
    <mergeCell ref="N109:N110"/>
    <mergeCell ref="M120:M121"/>
    <mergeCell ref="N120:O120"/>
    <mergeCell ref="P120:P121"/>
    <mergeCell ref="H121:I121"/>
    <mergeCell ref="B122:B125"/>
    <mergeCell ref="D122:D123"/>
    <mergeCell ref="E122:E123"/>
    <mergeCell ref="F122:F123"/>
    <mergeCell ref="G122:G123"/>
    <mergeCell ref="H122:I123"/>
    <mergeCell ref="B120:B121"/>
    <mergeCell ref="D120:D121"/>
    <mergeCell ref="E120:E121"/>
    <mergeCell ref="F120:J120"/>
    <mergeCell ref="K120:K121"/>
    <mergeCell ref="L120:L121"/>
    <mergeCell ref="B113:P113"/>
    <mergeCell ref="B115:P115"/>
    <mergeCell ref="B116:C116"/>
    <mergeCell ref="B117:D117"/>
    <mergeCell ref="F117:G117"/>
    <mergeCell ref="J117:L117"/>
    <mergeCell ref="M117:M118"/>
    <mergeCell ref="N117:P118"/>
    <mergeCell ref="B118:D118"/>
    <mergeCell ref="F118:L118"/>
    <mergeCell ref="M124:M125"/>
    <mergeCell ref="N124:N125"/>
    <mergeCell ref="O124:O125"/>
    <mergeCell ref="P124:P125"/>
    <mergeCell ref="Q124:Q125"/>
    <mergeCell ref="B126:B129"/>
    <mergeCell ref="D126:D127"/>
    <mergeCell ref="E126:E127"/>
    <mergeCell ref="F126:F127"/>
    <mergeCell ref="G126:G127"/>
    <mergeCell ref="P122:P123"/>
    <mergeCell ref="Q122:Q123"/>
    <mergeCell ref="D124:D125"/>
    <mergeCell ref="E124:E125"/>
    <mergeCell ref="F124:F125"/>
    <mergeCell ref="G124:G125"/>
    <mergeCell ref="H124:I125"/>
    <mergeCell ref="J124:J125"/>
    <mergeCell ref="K124:K125"/>
    <mergeCell ref="L124:L125"/>
    <mergeCell ref="J122:J123"/>
    <mergeCell ref="K122:K123"/>
    <mergeCell ref="L122:L123"/>
    <mergeCell ref="M122:M123"/>
    <mergeCell ref="N122:N123"/>
    <mergeCell ref="O122:O123"/>
    <mergeCell ref="L128:L129"/>
    <mergeCell ref="M128:M129"/>
    <mergeCell ref="N128:N129"/>
    <mergeCell ref="O128:O129"/>
    <mergeCell ref="P128:P129"/>
    <mergeCell ref="Q128:Q129"/>
    <mergeCell ref="O126:O127"/>
    <mergeCell ref="P126:P127"/>
    <mergeCell ref="Q126:Q127"/>
    <mergeCell ref="D128:D129"/>
    <mergeCell ref="E128:E129"/>
    <mergeCell ref="F128:F129"/>
    <mergeCell ref="G128:G129"/>
    <mergeCell ref="H128:I129"/>
    <mergeCell ref="J128:J129"/>
    <mergeCell ref="K128:K129"/>
    <mergeCell ref="H126:I127"/>
    <mergeCell ref="J126:J127"/>
    <mergeCell ref="K126:K127"/>
    <mergeCell ref="L126:L127"/>
    <mergeCell ref="M126:M127"/>
    <mergeCell ref="N126:N127"/>
    <mergeCell ref="M132:M133"/>
    <mergeCell ref="N132:N133"/>
    <mergeCell ref="O132:O133"/>
    <mergeCell ref="P132:P133"/>
    <mergeCell ref="Q132:Q133"/>
    <mergeCell ref="B134:B137"/>
    <mergeCell ref="D134:D135"/>
    <mergeCell ref="E134:E135"/>
    <mergeCell ref="F134:F135"/>
    <mergeCell ref="G134:G135"/>
    <mergeCell ref="P130:P131"/>
    <mergeCell ref="Q130:Q131"/>
    <mergeCell ref="D132:D133"/>
    <mergeCell ref="E132:E133"/>
    <mergeCell ref="F132:F133"/>
    <mergeCell ref="G132:G133"/>
    <mergeCell ref="H132:I133"/>
    <mergeCell ref="J132:J133"/>
    <mergeCell ref="K132:K133"/>
    <mergeCell ref="L132:L133"/>
    <mergeCell ref="J130:J131"/>
    <mergeCell ref="K130:K131"/>
    <mergeCell ref="L130:L131"/>
    <mergeCell ref="M130:M131"/>
    <mergeCell ref="N130:N131"/>
    <mergeCell ref="O130:O131"/>
    <mergeCell ref="B130:B133"/>
    <mergeCell ref="D130:D131"/>
    <mergeCell ref="E130:E131"/>
    <mergeCell ref="F130:F131"/>
    <mergeCell ref="G130:G131"/>
    <mergeCell ref="H130:I131"/>
    <mergeCell ref="L136:L137"/>
    <mergeCell ref="M136:M137"/>
    <mergeCell ref="N136:N137"/>
    <mergeCell ref="O136:O137"/>
    <mergeCell ref="P136:P137"/>
    <mergeCell ref="Q136:Q137"/>
    <mergeCell ref="O134:O135"/>
    <mergeCell ref="P134:P135"/>
    <mergeCell ref="Q134:Q135"/>
    <mergeCell ref="D136:D137"/>
    <mergeCell ref="E136:E137"/>
    <mergeCell ref="F136:F137"/>
    <mergeCell ref="G136:G137"/>
    <mergeCell ref="H136:I137"/>
    <mergeCell ref="J136:J137"/>
    <mergeCell ref="K136:K137"/>
    <mergeCell ref="H134:I135"/>
    <mergeCell ref="J134:J135"/>
    <mergeCell ref="K134:K135"/>
    <mergeCell ref="L134:L135"/>
    <mergeCell ref="M134:M135"/>
    <mergeCell ref="N134:N135"/>
    <mergeCell ref="M140:M141"/>
    <mergeCell ref="N140:N141"/>
    <mergeCell ref="O140:O141"/>
    <mergeCell ref="P140:P141"/>
    <mergeCell ref="Q140:Q141"/>
    <mergeCell ref="B142:B145"/>
    <mergeCell ref="D142:D143"/>
    <mergeCell ref="E142:E143"/>
    <mergeCell ref="F142:F143"/>
    <mergeCell ref="G142:G143"/>
    <mergeCell ref="P138:P139"/>
    <mergeCell ref="Q138:Q139"/>
    <mergeCell ref="D140:D141"/>
    <mergeCell ref="E140:E141"/>
    <mergeCell ref="F140:F141"/>
    <mergeCell ref="G140:G141"/>
    <mergeCell ref="H140:I141"/>
    <mergeCell ref="J140:J141"/>
    <mergeCell ref="K140:K141"/>
    <mergeCell ref="L140:L141"/>
    <mergeCell ref="J138:J139"/>
    <mergeCell ref="K138:K139"/>
    <mergeCell ref="L138:L139"/>
    <mergeCell ref="M138:M139"/>
    <mergeCell ref="N138:N139"/>
    <mergeCell ref="O138:O139"/>
    <mergeCell ref="B138:B141"/>
    <mergeCell ref="D138:D139"/>
    <mergeCell ref="E138:E139"/>
    <mergeCell ref="F138:F139"/>
    <mergeCell ref="G138:G139"/>
    <mergeCell ref="H138:I139"/>
    <mergeCell ref="L144:L145"/>
    <mergeCell ref="M144:M145"/>
    <mergeCell ref="N144:N145"/>
    <mergeCell ref="O144:O145"/>
    <mergeCell ref="P144:P145"/>
    <mergeCell ref="Q144:Q145"/>
    <mergeCell ref="O142:O143"/>
    <mergeCell ref="P142:P143"/>
    <mergeCell ref="Q142:Q143"/>
    <mergeCell ref="D144:D145"/>
    <mergeCell ref="E144:E145"/>
    <mergeCell ref="F144:F145"/>
    <mergeCell ref="G144:G145"/>
    <mergeCell ref="H144:I145"/>
    <mergeCell ref="J144:J145"/>
    <mergeCell ref="K144:K145"/>
    <mergeCell ref="H142:I143"/>
    <mergeCell ref="J142:J143"/>
    <mergeCell ref="K142:K143"/>
    <mergeCell ref="L142:L143"/>
    <mergeCell ref="M142:M143"/>
    <mergeCell ref="N142:N143"/>
    <mergeCell ref="M148:M149"/>
    <mergeCell ref="N148:N149"/>
    <mergeCell ref="O148:O149"/>
    <mergeCell ref="P148:P149"/>
    <mergeCell ref="Q148:Q149"/>
    <mergeCell ref="B150:B153"/>
    <mergeCell ref="D150:D151"/>
    <mergeCell ref="E150:E151"/>
    <mergeCell ref="F150:F151"/>
    <mergeCell ref="G150:G151"/>
    <mergeCell ref="P146:P147"/>
    <mergeCell ref="Q146:Q147"/>
    <mergeCell ref="D148:D149"/>
    <mergeCell ref="E148:E149"/>
    <mergeCell ref="F148:F149"/>
    <mergeCell ref="G148:G149"/>
    <mergeCell ref="H148:I149"/>
    <mergeCell ref="J148:J149"/>
    <mergeCell ref="K148:K149"/>
    <mergeCell ref="L148:L149"/>
    <mergeCell ref="J146:J147"/>
    <mergeCell ref="K146:K147"/>
    <mergeCell ref="L146:L147"/>
    <mergeCell ref="M146:M147"/>
    <mergeCell ref="N146:N147"/>
    <mergeCell ref="O146:O147"/>
    <mergeCell ref="B146:B149"/>
    <mergeCell ref="D146:D147"/>
    <mergeCell ref="E146:E147"/>
    <mergeCell ref="F146:F147"/>
    <mergeCell ref="G146:G147"/>
    <mergeCell ref="H146:I147"/>
    <mergeCell ref="L152:L153"/>
    <mergeCell ref="M152:M153"/>
    <mergeCell ref="N152:N153"/>
    <mergeCell ref="O152:O153"/>
    <mergeCell ref="P152:P153"/>
    <mergeCell ref="Q152:Q153"/>
    <mergeCell ref="O150:O151"/>
    <mergeCell ref="P150:P151"/>
    <mergeCell ref="Q150:Q151"/>
    <mergeCell ref="D152:D153"/>
    <mergeCell ref="E152:E153"/>
    <mergeCell ref="F152:F153"/>
    <mergeCell ref="G152:G153"/>
    <mergeCell ref="H152:I153"/>
    <mergeCell ref="J152:J153"/>
    <mergeCell ref="K152:K153"/>
    <mergeCell ref="H150:I151"/>
    <mergeCell ref="J150:J151"/>
    <mergeCell ref="K150:K151"/>
    <mergeCell ref="L150:L151"/>
    <mergeCell ref="M150:M151"/>
    <mergeCell ref="N150:N151"/>
    <mergeCell ref="M156:M157"/>
    <mergeCell ref="N156:N157"/>
    <mergeCell ref="O156:O157"/>
    <mergeCell ref="P156:P157"/>
    <mergeCell ref="Q156:Q157"/>
    <mergeCell ref="B158:B161"/>
    <mergeCell ref="D158:D159"/>
    <mergeCell ref="E158:E159"/>
    <mergeCell ref="F158:F159"/>
    <mergeCell ref="G158:G159"/>
    <mergeCell ref="P154:P155"/>
    <mergeCell ref="Q154:Q155"/>
    <mergeCell ref="D156:D157"/>
    <mergeCell ref="E156:E157"/>
    <mergeCell ref="F156:F157"/>
    <mergeCell ref="G156:G157"/>
    <mergeCell ref="H156:I157"/>
    <mergeCell ref="J156:J157"/>
    <mergeCell ref="K156:K157"/>
    <mergeCell ref="L156:L157"/>
    <mergeCell ref="J154:J155"/>
    <mergeCell ref="K154:K155"/>
    <mergeCell ref="L154:L155"/>
    <mergeCell ref="M154:M155"/>
    <mergeCell ref="N154:N155"/>
    <mergeCell ref="O154:O155"/>
    <mergeCell ref="B154:B157"/>
    <mergeCell ref="D154:D155"/>
    <mergeCell ref="E154:E155"/>
    <mergeCell ref="F154:F155"/>
    <mergeCell ref="G154:G155"/>
    <mergeCell ref="H154:I155"/>
    <mergeCell ref="L160:L161"/>
    <mergeCell ref="M160:M161"/>
    <mergeCell ref="N160:N161"/>
    <mergeCell ref="O160:O161"/>
    <mergeCell ref="P160:P161"/>
    <mergeCell ref="Q160:Q161"/>
    <mergeCell ref="O158:O159"/>
    <mergeCell ref="P158:P159"/>
    <mergeCell ref="Q158:Q159"/>
    <mergeCell ref="D160:D161"/>
    <mergeCell ref="E160:E161"/>
    <mergeCell ref="F160:F161"/>
    <mergeCell ref="G160:G161"/>
    <mergeCell ref="H160:I161"/>
    <mergeCell ref="J160:J161"/>
    <mergeCell ref="K160:K161"/>
    <mergeCell ref="H158:I159"/>
    <mergeCell ref="J158:J159"/>
    <mergeCell ref="K158:K159"/>
    <mergeCell ref="L158:L159"/>
    <mergeCell ref="M158:M159"/>
    <mergeCell ref="N158:N159"/>
    <mergeCell ref="P162:P163"/>
    <mergeCell ref="Q162:Q163"/>
    <mergeCell ref="D164:D165"/>
    <mergeCell ref="E164:E165"/>
    <mergeCell ref="F164:F165"/>
    <mergeCell ref="G164:G165"/>
    <mergeCell ref="H164:I165"/>
    <mergeCell ref="J164:J165"/>
    <mergeCell ref="K164:K165"/>
    <mergeCell ref="L164:L165"/>
    <mergeCell ref="J162:J163"/>
    <mergeCell ref="K162:K163"/>
    <mergeCell ref="L162:L163"/>
    <mergeCell ref="M162:M163"/>
    <mergeCell ref="N162:N163"/>
    <mergeCell ref="O162:O163"/>
    <mergeCell ref="B162:B165"/>
    <mergeCell ref="D162:D163"/>
    <mergeCell ref="E162:E163"/>
    <mergeCell ref="F162:F163"/>
    <mergeCell ref="G162:G163"/>
    <mergeCell ref="H162:I163"/>
    <mergeCell ref="Q168:Q169"/>
    <mergeCell ref="O166:O167"/>
    <mergeCell ref="P166:P167"/>
    <mergeCell ref="Q166:Q167"/>
    <mergeCell ref="D168:D169"/>
    <mergeCell ref="E168:E169"/>
    <mergeCell ref="F168:F169"/>
    <mergeCell ref="G168:G169"/>
    <mergeCell ref="H168:I169"/>
    <mergeCell ref="M164:M165"/>
    <mergeCell ref="N164:N165"/>
    <mergeCell ref="O164:O165"/>
    <mergeCell ref="P164:P165"/>
    <mergeCell ref="Q164:Q165"/>
    <mergeCell ref="D166:D167"/>
    <mergeCell ref="E166:E167"/>
    <mergeCell ref="F166:F167"/>
    <mergeCell ref="G166:G167"/>
    <mergeCell ref="H166:I167"/>
    <mergeCell ref="H183:I183"/>
    <mergeCell ref="B170:P170"/>
    <mergeCell ref="H174:I174"/>
    <mergeCell ref="H175:I175"/>
    <mergeCell ref="H176:I176"/>
    <mergeCell ref="H177:I177"/>
    <mergeCell ref="P168:P169"/>
    <mergeCell ref="K168:K169"/>
    <mergeCell ref="H179:I179"/>
    <mergeCell ref="H180:I180"/>
    <mergeCell ref="H181:I181"/>
    <mergeCell ref="H182:I182"/>
    <mergeCell ref="J168:J169"/>
    <mergeCell ref="B166:B169"/>
    <mergeCell ref="H178:I178"/>
    <mergeCell ref="L168:L169"/>
    <mergeCell ref="M168:M169"/>
    <mergeCell ref="N168:N169"/>
    <mergeCell ref="O168:O169"/>
    <mergeCell ref="J166:J167"/>
    <mergeCell ref="K166:K167"/>
    <mergeCell ref="L166:L167"/>
    <mergeCell ref="M166:M167"/>
    <mergeCell ref="N166:N167"/>
  </mergeCells>
  <phoneticPr fontId="5"/>
  <conditionalFormatting sqref="F8:G55 F65:G112 F122:G169">
    <cfRule type="cellIs" dxfId="327" priority="159" stopIfTrue="1" operator="equal">
      <formula>" "</formula>
    </cfRule>
    <cfRule type="cellIs" dxfId="326" priority="160" stopIfTrue="1" operator="equal">
      <formula>"　"</formula>
    </cfRule>
    <cfRule type="cellIs" dxfId="325" priority="161" stopIfTrue="1" operator="equal">
      <formula>""</formula>
    </cfRule>
    <cfRule type="cellIs" dxfId="324" priority="162" operator="notEqual">
      <formula>"○"</formula>
    </cfRule>
  </conditionalFormatting>
  <conditionalFormatting sqref="N8:O55 N65:O112 N122:O169">
    <cfRule type="cellIs" dxfId="323" priority="155" stopIfTrue="1" operator="equal">
      <formula>"　"</formula>
    </cfRule>
    <cfRule type="cellIs" dxfId="322" priority="156" stopIfTrue="1" operator="equal">
      <formula>""</formula>
    </cfRule>
    <cfRule type="cellIs" dxfId="321" priority="157" stopIfTrue="1" operator="equal">
      <formula>" "</formula>
    </cfRule>
    <cfRule type="cellIs" dxfId="320" priority="158" operator="notEqual">
      <formula>"○"</formula>
    </cfRule>
  </conditionalFormatting>
  <conditionalFormatting sqref="F8:G12 F14:G19">
    <cfRule type="cellIs" dxfId="319" priority="151" stopIfTrue="1" operator="equal">
      <formula>" "</formula>
    </cfRule>
    <cfRule type="cellIs" dxfId="318" priority="152" stopIfTrue="1" operator="equal">
      <formula>"　"</formula>
    </cfRule>
    <cfRule type="cellIs" dxfId="317" priority="153" stopIfTrue="1" operator="equal">
      <formula>""</formula>
    </cfRule>
    <cfRule type="cellIs" dxfId="316" priority="154" operator="notEqual">
      <formula>"○"</formula>
    </cfRule>
  </conditionalFormatting>
  <conditionalFormatting sqref="F8:G11">
    <cfRule type="cellIs" dxfId="315" priority="147" stopIfTrue="1" operator="equal">
      <formula>" "</formula>
    </cfRule>
    <cfRule type="cellIs" dxfId="314" priority="148" stopIfTrue="1" operator="equal">
      <formula>"　"</formula>
    </cfRule>
    <cfRule type="cellIs" dxfId="313" priority="149" stopIfTrue="1" operator="equal">
      <formula>""</formula>
    </cfRule>
    <cfRule type="cellIs" dxfId="312" priority="150" operator="notEqual">
      <formula>"○"</formula>
    </cfRule>
  </conditionalFormatting>
  <conditionalFormatting sqref="F8:G12 F14:G19">
    <cfRule type="cellIs" dxfId="311" priority="143" stopIfTrue="1" operator="equal">
      <formula>" "</formula>
    </cfRule>
    <cfRule type="cellIs" dxfId="310" priority="144" stopIfTrue="1" operator="equal">
      <formula>"　"</formula>
    </cfRule>
    <cfRule type="cellIs" dxfId="309" priority="145" stopIfTrue="1" operator="equal">
      <formula>""</formula>
    </cfRule>
    <cfRule type="cellIs" dxfId="308" priority="146" operator="notEqual">
      <formula>"○"</formula>
    </cfRule>
  </conditionalFormatting>
  <conditionalFormatting sqref="F8:G11">
    <cfRule type="cellIs" dxfId="307" priority="139" stopIfTrue="1" operator="equal">
      <formula>" "</formula>
    </cfRule>
    <cfRule type="cellIs" dxfId="306" priority="140" stopIfTrue="1" operator="equal">
      <formula>"　"</formula>
    </cfRule>
    <cfRule type="cellIs" dxfId="305" priority="141" stopIfTrue="1" operator="equal">
      <formula>""</formula>
    </cfRule>
    <cfRule type="cellIs" dxfId="304" priority="142" operator="notEqual">
      <formula>"○"</formula>
    </cfRule>
  </conditionalFormatting>
  <conditionalFormatting sqref="N8:N15">
    <cfRule type="cellIs" dxfId="303" priority="135" stopIfTrue="1" operator="equal">
      <formula>"　"</formula>
    </cfRule>
    <cfRule type="cellIs" dxfId="302" priority="136" stopIfTrue="1" operator="equal">
      <formula>""</formula>
    </cfRule>
    <cfRule type="cellIs" dxfId="301" priority="137" stopIfTrue="1" operator="equal">
      <formula>" "</formula>
    </cfRule>
    <cfRule type="cellIs" dxfId="300" priority="138" operator="notEqual">
      <formula>"○"</formula>
    </cfRule>
  </conditionalFormatting>
  <conditionalFormatting sqref="N8:N15">
    <cfRule type="cellIs" dxfId="299" priority="131" stopIfTrue="1" operator="equal">
      <formula>"　"</formula>
    </cfRule>
    <cfRule type="cellIs" dxfId="298" priority="132" stopIfTrue="1" operator="equal">
      <formula>""</formula>
    </cfRule>
    <cfRule type="cellIs" dxfId="297" priority="133" stopIfTrue="1" operator="equal">
      <formula>" "</formula>
    </cfRule>
    <cfRule type="cellIs" dxfId="296" priority="134" operator="notEqual">
      <formula>"○"</formula>
    </cfRule>
  </conditionalFormatting>
  <conditionalFormatting sqref="F8:G55">
    <cfRule type="cellIs" dxfId="295" priority="54" stopIfTrue="1" operator="equal">
      <formula>" "</formula>
    </cfRule>
    <cfRule type="cellIs" dxfId="294" priority="55" stopIfTrue="1" operator="equal">
      <formula>"　"</formula>
    </cfRule>
    <cfRule type="cellIs" dxfId="293" priority="56" stopIfTrue="1" operator="equal">
      <formula>""</formula>
    </cfRule>
    <cfRule type="cellIs" dxfId="292" priority="57" operator="notEqual">
      <formula>"○"</formula>
    </cfRule>
  </conditionalFormatting>
  <conditionalFormatting sqref="F8:G12 F14:G19">
    <cfRule type="cellIs" dxfId="291" priority="50" stopIfTrue="1" operator="equal">
      <formula>" "</formula>
    </cfRule>
    <cfRule type="cellIs" dxfId="290" priority="51" stopIfTrue="1" operator="equal">
      <formula>"　"</formula>
    </cfRule>
    <cfRule type="cellIs" dxfId="289" priority="52" stopIfTrue="1" operator="equal">
      <formula>""</formula>
    </cfRule>
    <cfRule type="cellIs" dxfId="288" priority="53" operator="notEqual">
      <formula>"○"</formula>
    </cfRule>
  </conditionalFormatting>
  <conditionalFormatting sqref="F8:G11">
    <cfRule type="cellIs" dxfId="287" priority="46" stopIfTrue="1" operator="equal">
      <formula>" "</formula>
    </cfRule>
    <cfRule type="cellIs" dxfId="286" priority="47" stopIfTrue="1" operator="equal">
      <formula>"　"</formula>
    </cfRule>
    <cfRule type="cellIs" dxfId="285" priority="48" stopIfTrue="1" operator="equal">
      <formula>""</formula>
    </cfRule>
    <cfRule type="cellIs" dxfId="284" priority="49" operator="notEqual">
      <formula>"○"</formula>
    </cfRule>
  </conditionalFormatting>
  <conditionalFormatting sqref="F8:G12 F14:G19">
    <cfRule type="cellIs" dxfId="283" priority="42" stopIfTrue="1" operator="equal">
      <formula>" "</formula>
    </cfRule>
    <cfRule type="cellIs" dxfId="282" priority="43" stopIfTrue="1" operator="equal">
      <formula>"　"</formula>
    </cfRule>
    <cfRule type="cellIs" dxfId="281" priority="44" stopIfTrue="1" operator="equal">
      <formula>""</formula>
    </cfRule>
    <cfRule type="cellIs" dxfId="280" priority="45" operator="notEqual">
      <formula>"○"</formula>
    </cfRule>
  </conditionalFormatting>
  <conditionalFormatting sqref="F8:G11">
    <cfRule type="cellIs" dxfId="279" priority="38" stopIfTrue="1" operator="equal">
      <formula>" "</formula>
    </cfRule>
    <cfRule type="cellIs" dxfId="278" priority="39" stopIfTrue="1" operator="equal">
      <formula>"　"</formula>
    </cfRule>
    <cfRule type="cellIs" dxfId="277" priority="40" stopIfTrue="1" operator="equal">
      <formula>""</formula>
    </cfRule>
    <cfRule type="cellIs" dxfId="276" priority="41" operator="notEqual">
      <formula>"○"</formula>
    </cfRule>
  </conditionalFormatting>
  <conditionalFormatting sqref="F65:G84">
    <cfRule type="cellIs" dxfId="275" priority="24" stopIfTrue="1" operator="equal">
      <formula>" "</formula>
    </cfRule>
    <cfRule type="cellIs" dxfId="274" priority="25" stopIfTrue="1" operator="equal">
      <formula>"　"</formula>
    </cfRule>
    <cfRule type="cellIs" dxfId="273" priority="26" stopIfTrue="1" operator="equal">
      <formula>""</formula>
    </cfRule>
    <cfRule type="cellIs" dxfId="272" priority="27" operator="notEqual">
      <formula>"○"</formula>
    </cfRule>
  </conditionalFormatting>
  <conditionalFormatting sqref="N8:O55">
    <cfRule type="cellIs" dxfId="271" priority="14" stopIfTrue="1" operator="equal">
      <formula>"　"</formula>
    </cfRule>
    <cfRule type="cellIs" dxfId="270" priority="15" stopIfTrue="1" operator="equal">
      <formula>""</formula>
    </cfRule>
    <cfRule type="cellIs" dxfId="269" priority="16" stopIfTrue="1" operator="equal">
      <formula>" "</formula>
    </cfRule>
    <cfRule type="cellIs" dxfId="268" priority="17" operator="notEqual">
      <formula>"○"</formula>
    </cfRule>
  </conditionalFormatting>
  <conditionalFormatting sqref="N8:N55">
    <cfRule type="cellIs" dxfId="267" priority="10" stopIfTrue="1" operator="equal">
      <formula>"　"</formula>
    </cfRule>
    <cfRule type="cellIs" dxfId="266" priority="11" stopIfTrue="1" operator="equal">
      <formula>""</formula>
    </cfRule>
    <cfRule type="cellIs" dxfId="265" priority="12" stopIfTrue="1" operator="equal">
      <formula>" "</formula>
    </cfRule>
    <cfRule type="cellIs" dxfId="264" priority="13" operator="notEqual">
      <formula>"○"</formula>
    </cfRule>
  </conditionalFormatting>
  <conditionalFormatting sqref="N8:N55">
    <cfRule type="cellIs" dxfId="263" priority="6" stopIfTrue="1" operator="equal">
      <formula>"　"</formula>
    </cfRule>
    <cfRule type="cellIs" dxfId="262" priority="7" stopIfTrue="1" operator="equal">
      <formula>""</formula>
    </cfRule>
    <cfRule type="cellIs" dxfId="261" priority="8" stopIfTrue="1" operator="equal">
      <formula>" "</formula>
    </cfRule>
    <cfRule type="cellIs" dxfId="260" priority="9" operator="notEqual">
      <formula>"○"</formula>
    </cfRule>
  </conditionalFormatting>
  <conditionalFormatting sqref="N65:O84">
    <cfRule type="cellIs" dxfId="259" priority="2" stopIfTrue="1" operator="equal">
      <formula>"　"</formula>
    </cfRule>
    <cfRule type="cellIs" dxfId="258" priority="3" stopIfTrue="1" operator="equal">
      <formula>""</formula>
    </cfRule>
    <cfRule type="cellIs" dxfId="257" priority="4" stopIfTrue="1" operator="equal">
      <formula>" "</formula>
    </cfRule>
    <cfRule type="cellIs" dxfId="256" priority="5" operator="notEqual">
      <formula>"○"</formula>
    </cfRule>
  </conditionalFormatting>
  <dataValidations count="2">
    <dataValidation type="list" allowBlank="1" showInputMessage="1" showErrorMessage="1" sqref="H122:I169 H8:I55 H65:I112">
      <formula1>$H$174:$H$183</formula1>
    </dataValidation>
    <dataValidation type="list" allowBlank="1" showInputMessage="1" showErrorMessage="1" sqref="K122:K169 K8:K55 K65:K112">
      <formula1>$K$174:$K$179</formula1>
    </dataValidation>
  </dataValidations>
  <pageMargins left="0.59055118110236227" right="0.59055118110236227" top="0.31496062992125984" bottom="0.31496062992125984" header="0.31496062992125984" footer="0.11811023622047245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説明見本</vt:lpstr>
      <vt:lpstr>参加数</vt:lpstr>
      <vt:lpstr>原本</vt:lpstr>
      <vt:lpstr>すみれ</vt:lpstr>
      <vt:lpstr>ばら</vt:lpstr>
      <vt:lpstr>ゆり</vt:lpstr>
      <vt:lpstr>きく</vt:lpstr>
      <vt:lpstr>あやめ</vt:lpstr>
      <vt:lpstr>はぎ</vt:lpstr>
      <vt:lpstr>さつき</vt:lpstr>
      <vt:lpstr>さくら</vt:lpstr>
      <vt:lpstr>もも</vt:lpstr>
      <vt:lpstr>ふじ</vt:lpstr>
      <vt:lpstr>data</vt:lpstr>
      <vt:lpstr>あやめ!Print_Area</vt:lpstr>
      <vt:lpstr>きく!Print_Area</vt:lpstr>
      <vt:lpstr>さくら!Print_Area</vt:lpstr>
      <vt:lpstr>さつき!Print_Area</vt:lpstr>
      <vt:lpstr>すみれ!Print_Area</vt:lpstr>
      <vt:lpstr>はぎ!Print_Area</vt:lpstr>
      <vt:lpstr>ばら!Print_Area</vt:lpstr>
      <vt:lpstr>ふじ!Print_Area</vt:lpstr>
      <vt:lpstr>もも!Print_Area</vt:lpstr>
      <vt:lpstr>ゆり!Print_Area</vt:lpstr>
      <vt:lpstr>原本!Print_Area</vt:lpstr>
      <vt:lpstr>説明見本!Print_Area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井上光子</dc:creator>
  <cp:lastModifiedBy>H.Hagiyama</cp:lastModifiedBy>
  <cp:lastPrinted>2021-03-24T09:17:07Z</cp:lastPrinted>
  <dcterms:created xsi:type="dcterms:W3CDTF">2012-06-25T02:30:28Z</dcterms:created>
  <dcterms:modified xsi:type="dcterms:W3CDTF">2022-04-04T05:03:12Z</dcterms:modified>
</cp:coreProperties>
</file>